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codeName="ThisWorkbook" defaultThemeVersion="124226"/>
  <mc:AlternateContent xmlns:mc="http://schemas.openxmlformats.org/markup-compatibility/2006">
    <mc:Choice Requires="x15">
      <x15ac:absPath xmlns:x15ac="http://schemas.microsoft.com/office/spreadsheetml/2010/11/ac" url="N:\Technica\UK Life &amp; Investments\Disc trust IHT calculator\"/>
    </mc:Choice>
  </mc:AlternateContent>
  <xr:revisionPtr revIDLastSave="0" documentId="13_ncr:1_{9F035396-64AE-4D27-BAA4-C7D7F6FFF6B9}" xr6:coauthVersionLast="47" xr6:coauthVersionMax="47" xr10:uidLastSave="{00000000-0000-0000-0000-000000000000}"/>
  <workbookProtection workbookAlgorithmName="SHA-512" workbookHashValue="yVS9h5TI8RxX77NZZq9DlNGkVglFqZmruu2TnHHNZc/suRW960YtKz/e/tui8a91JfRIaKR11z2S2/R4q+0KTw==" workbookSaltValue="HxT905Bngwv5PxeCbxHARQ==" workbookSpinCount="100000" lockStructure="1"/>
  <bookViews>
    <workbookView showSheetTabs="0" xWindow="-120" yWindow="-120" windowWidth="29040" windowHeight="15720" xr2:uid="{00000000-000D-0000-FFFF-FFFF00000000}"/>
  </bookViews>
  <sheets>
    <sheet name="Menu" sheetId="3" r:id="rId1"/>
    <sheet name="Entry charge" sheetId="2" r:id="rId2"/>
    <sheet name="10 yr charge" sheetId="1" r:id="rId3"/>
    <sheet name="Exit pre 10 yr" sheetId="4" r:id="rId4"/>
    <sheet name="Exits post 10 yr" sheetId="6" r:id="rId5"/>
    <sheet name="Print screen" sheetId="5" r:id="rId6"/>
    <sheet name="Control sheet" sheetId="7" state="hidden" r:id="rId7"/>
  </sheets>
  <definedNames>
    <definedName name="act_exit">'Exit pre 10 yr'!$G$22</definedName>
    <definedName name="act_rate">'10 yr charge'!$G$20</definedName>
    <definedName name="avail_nrb_exit">'Exit pre 10 yr'!$G$17</definedName>
    <definedName name="comp_qs">'Exit pre 10 yr'!$G$14</definedName>
    <definedName name="current_NRB_10">'10 yr charge'!$G$11</definedName>
    <definedName name="difference">'10 yr charge'!$D$17</definedName>
    <definedName name="difference_exit">'Exit pre 10 yr'!$D$19</definedName>
    <definedName name="distribution_exit_10">'Exit pre 10 yr'!$D$24</definedName>
    <definedName name="distribution_tenplus">'Exits post 10 yr'!$D$12</definedName>
    <definedName name="distributions">'10 yr charge'!$G$13</definedName>
    <definedName name="Eff_exit">'Exit pre 10 yr'!$D$22</definedName>
    <definedName name="eff_rate">'10 yr charge'!$D$20</definedName>
    <definedName name="exempt">'Entry charge'!$G$12</definedName>
    <definedName name="Gift_entry">'Entry charge'!$D$11</definedName>
    <definedName name="notional">'10 yr charge'!$D$15</definedName>
    <definedName name="notional_exit">'Exit pre 10 yr'!$D$17</definedName>
    <definedName name="notional_IHT">'10 yr charge'!$G$17</definedName>
    <definedName name="nrb_10">'10 yr charge'!$G$15</definedName>
    <definedName name="nrb_entry">'Entry charge'!$G$11</definedName>
    <definedName name="NRB_exit">'Exit pre 10 yr'!$G$12</definedName>
    <definedName name="post_10_act">'Exits post 10 yr'!$D$13</definedName>
    <definedName name="pre_CLT_exit">'Exit pre 10 yr'!$G$13</definedName>
    <definedName name="pre_gifts_entry">'Entry charge'!$D$12</definedName>
    <definedName name="previous_transfers_10">'10 yr charge'!$G$12</definedName>
    <definedName name="_xlnm.Print_Area" localSheetId="3">'Exit pre 10 yr'!$B$2:$J$40</definedName>
    <definedName name="_xlnm.Print_Area" localSheetId="4">'Exits post 10 yr'!$B$2:$J$36</definedName>
    <definedName name="_xlnm.Print_Area" localSheetId="5">'Print screen'!$B$2:$I$40</definedName>
    <definedName name="ten_yr_tax">'10 yr charge'!$D$23</definedName>
    <definedName name="Value_10">'10 yr charge'!$D$11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35" i="5" l="1"/>
  <c r="D27" i="5"/>
  <c r="D26" i="5"/>
  <c r="D25" i="5"/>
  <c r="D22" i="5"/>
  <c r="D15" i="5"/>
  <c r="D14" i="5"/>
  <c r="D13" i="5"/>
  <c r="D12" i="5"/>
  <c r="D37" i="5"/>
  <c r="G17" i="4"/>
  <c r="D15" i="2"/>
  <c r="D16" i="2"/>
  <c r="G15" i="1"/>
  <c r="D17" i="4" l="1"/>
  <c r="D19" i="4" l="1"/>
  <c r="G19" i="4" s="1"/>
  <c r="D22" i="4" s="1"/>
  <c r="G22" i="4" s="1"/>
  <c r="G25" i="4" s="1"/>
  <c r="D18" i="5"/>
  <c r="G24" i="4" l="1"/>
  <c r="D15" i="1"/>
  <c r="D17" i="1" s="1"/>
  <c r="G17" i="1" s="1"/>
  <c r="D20" i="1" l="1"/>
  <c r="G20" i="1" s="1"/>
  <c r="C6" i="5"/>
  <c r="D23" i="1" l="1"/>
  <c r="D30" i="5" s="1"/>
  <c r="D29" i="5"/>
  <c r="G13" i="6"/>
  <c r="G14" i="6" l="1"/>
  <c r="D39" i="5" s="1"/>
  <c r="D24" i="5"/>
  <c r="D23" i="5" l="1"/>
  <c r="D17" i="5" l="1"/>
  <c r="D38" i="5" l="1"/>
</calcChain>
</file>

<file path=xl/sharedStrings.xml><?xml version="1.0" encoding="utf-8"?>
<sst xmlns="http://schemas.openxmlformats.org/spreadsheetml/2006/main" count="105" uniqueCount="87">
  <si>
    <t>Aggregate chargeable transfer</t>
  </si>
  <si>
    <t>Current nil rate band</t>
  </si>
  <si>
    <t>Effective rate</t>
  </si>
  <si>
    <t>Entry Charge</t>
  </si>
  <si>
    <t>Exit rate</t>
  </si>
  <si>
    <t>Distribution amount</t>
  </si>
  <si>
    <t>Number of complete quarters since inception</t>
  </si>
  <si>
    <t>Number of complete quarters since last periodic charge</t>
  </si>
  <si>
    <t>Entry charge summary</t>
  </si>
  <si>
    <t xml:space="preserve">Gift into trust </t>
  </si>
  <si>
    <t>Nil rate band</t>
  </si>
  <si>
    <t>Available annual exemption</t>
  </si>
  <si>
    <t>Gifts into related settlements</t>
  </si>
  <si>
    <t>Payments left the trust which were liable to exit charge</t>
  </si>
  <si>
    <t>Periodic tax charge</t>
  </si>
  <si>
    <t>Exit charge summary</t>
  </si>
  <si>
    <t>Initial value of gift into trust</t>
  </si>
  <si>
    <t>Additional values gifted into trust since setup</t>
  </si>
  <si>
    <t>Value of same day additions</t>
  </si>
  <si>
    <r>
      <t>Previous CLT's in last 7 years</t>
    </r>
    <r>
      <rPr>
        <vertAlign val="superscript"/>
        <sz val="10"/>
        <color theme="1"/>
        <rFont val="Arial"/>
        <family val="2"/>
      </rPr>
      <t>2</t>
    </r>
  </si>
  <si>
    <r>
      <t>Gifts into related settlements</t>
    </r>
    <r>
      <rPr>
        <vertAlign val="superscript"/>
        <sz val="10"/>
        <color theme="1"/>
        <rFont val="Arial"/>
        <family val="2"/>
      </rPr>
      <t>2</t>
    </r>
  </si>
  <si>
    <r>
      <t xml:space="preserve">Value of same day additions </t>
    </r>
    <r>
      <rPr>
        <vertAlign val="superscript"/>
        <sz val="10"/>
        <color theme="1"/>
        <rFont val="Arial"/>
        <family val="2"/>
      </rPr>
      <t>3</t>
    </r>
  </si>
  <si>
    <r>
      <rPr>
        <vertAlign val="superscript"/>
        <sz val="10"/>
        <color theme="1"/>
        <rFont val="Arial"/>
        <family val="2"/>
      </rPr>
      <t>4</t>
    </r>
    <r>
      <rPr>
        <sz val="10"/>
        <color theme="1"/>
        <rFont val="Arial"/>
        <family val="2"/>
      </rPr>
      <t xml:space="preserve"> Historic value of any gifts made into other discretionary trusts 7 years prior to the creation of this settlement which are not considered related</t>
    </r>
  </si>
  <si>
    <r>
      <t>Gifts into related settlements</t>
    </r>
    <r>
      <rPr>
        <vertAlign val="superscript"/>
        <sz val="10"/>
        <color theme="1"/>
        <rFont val="Arial"/>
        <family val="2"/>
      </rPr>
      <t>1</t>
    </r>
    <r>
      <rPr>
        <sz val="10"/>
        <color theme="1"/>
        <rFont val="Arial"/>
        <family val="2"/>
      </rPr>
      <t xml:space="preserve"> </t>
    </r>
  </si>
  <si>
    <r>
      <t xml:space="preserve">Value of same day additions </t>
    </r>
    <r>
      <rPr>
        <vertAlign val="superscript"/>
        <sz val="10"/>
        <color theme="1"/>
        <rFont val="Arial"/>
        <family val="2"/>
      </rPr>
      <t>2</t>
    </r>
  </si>
  <si>
    <r>
      <t>Distribution amount</t>
    </r>
    <r>
      <rPr>
        <vertAlign val="superscript"/>
        <sz val="10"/>
        <color theme="1"/>
        <rFont val="Arial"/>
        <family val="2"/>
      </rPr>
      <t>4</t>
    </r>
  </si>
  <si>
    <r>
      <t xml:space="preserve">Distribution amount </t>
    </r>
    <r>
      <rPr>
        <vertAlign val="superscript"/>
        <sz val="10"/>
        <color theme="1"/>
        <rFont val="Arial"/>
        <family val="2"/>
      </rPr>
      <t>1</t>
    </r>
  </si>
  <si>
    <t>Date prepared</t>
  </si>
  <si>
    <r>
      <t>Chargeable payments to beneficiaries in last 10 years</t>
    </r>
    <r>
      <rPr>
        <vertAlign val="superscript"/>
        <sz val="10"/>
        <color theme="1"/>
        <rFont val="Arial"/>
        <family val="2"/>
      </rPr>
      <t>5</t>
    </r>
  </si>
  <si>
    <r>
      <rPr>
        <vertAlign val="superscript"/>
        <sz val="10"/>
        <color theme="1"/>
        <rFont val="Arial"/>
        <family val="2"/>
      </rPr>
      <t>5</t>
    </r>
    <r>
      <rPr>
        <sz val="10"/>
        <color theme="1"/>
        <rFont val="Arial"/>
        <family val="2"/>
      </rPr>
      <t xml:space="preserve"> The value of any distributions to beneficiaries where proportionate charges were imposed in the ten years before this perioidc charge </t>
    </r>
  </si>
  <si>
    <t>*</t>
  </si>
  <si>
    <r>
      <rPr>
        <vertAlign val="superscript"/>
        <sz val="10"/>
        <color theme="1"/>
        <rFont val="Arial"/>
        <family val="2"/>
      </rPr>
      <t>4</t>
    </r>
    <r>
      <rPr>
        <sz val="10"/>
        <color theme="1"/>
        <rFont val="Arial"/>
        <family val="2"/>
      </rPr>
      <t xml:space="preserve"> This is the payment amount</t>
    </r>
  </si>
  <si>
    <t>IHT charge on exit if deducted from payment</t>
  </si>
  <si>
    <t>IHT charge on exit if deducted from trust fund</t>
  </si>
  <si>
    <t>IHT charge on exit if tax deducted from trust fund</t>
  </si>
  <si>
    <t>IHT charge on exit if tax deducted from payment</t>
  </si>
  <si>
    <t>For Financial Advisers Only</t>
  </si>
  <si>
    <t xml:space="preserve">                                       For Financial Advisers Only</t>
  </si>
  <si>
    <t xml:space="preserve">                               For Financial Advisers Only</t>
  </si>
  <si>
    <t>Periodic Charge</t>
  </si>
  <si>
    <t>Exit Charge - within first 10 years</t>
  </si>
  <si>
    <t>Exit Charge - after 10 years</t>
  </si>
  <si>
    <t>Print Summary</t>
  </si>
  <si>
    <t>IHT charge at 10 year</t>
  </si>
  <si>
    <r>
      <t>Previous Chargeable Lifetime Transfers</t>
    </r>
    <r>
      <rPr>
        <vertAlign val="superscript"/>
        <sz val="10"/>
        <color theme="1"/>
        <rFont val="Arial"/>
        <family val="2"/>
      </rPr>
      <t>4</t>
    </r>
  </si>
  <si>
    <r>
      <t>Previous Chargeable Lifetime Transfers</t>
    </r>
    <r>
      <rPr>
        <vertAlign val="superscript"/>
        <sz val="10"/>
        <color theme="1"/>
        <rFont val="Arial"/>
        <family val="2"/>
      </rPr>
      <t>3</t>
    </r>
  </si>
  <si>
    <r>
      <rPr>
        <vertAlign val="superscript"/>
        <sz val="10"/>
        <color theme="1"/>
        <rFont val="Arial"/>
        <family val="2"/>
      </rPr>
      <t>3</t>
    </r>
    <r>
      <rPr>
        <sz val="10"/>
        <color theme="1"/>
        <rFont val="Arial"/>
        <family val="2"/>
      </rPr>
      <t xml:space="preserve"> Any previous gifts into discretionary trusts in the 7 years prior to this settlement which are not related</t>
    </r>
  </si>
  <si>
    <t>* Relief against the tax rate when the whole or part of the trust fund has not been relevant property for the full preceding ten years might be available but is beyond the scope of this tool</t>
  </si>
  <si>
    <r>
      <rPr>
        <vertAlign val="superscript"/>
        <sz val="10"/>
        <color theme="1"/>
        <rFont val="Arial"/>
        <family val="2"/>
      </rPr>
      <t>2</t>
    </r>
    <r>
      <rPr>
        <sz val="10"/>
        <color theme="1"/>
        <rFont val="Arial"/>
        <family val="2"/>
      </rPr>
      <t xml:space="preserve"> This should be reworked if the nil rate band has changed since the last 10 year calculation or additions have been made to this settlement or a related settlement</t>
    </r>
  </si>
  <si>
    <t>* Relief against the tax rate at the ten year anniversary when the whole or part of the trust fund has not been relevant property for the full preceding ten years might be available but is beyond the scope of this tool</t>
  </si>
  <si>
    <t>Previous Chargeable Lifetime Transfers</t>
  </si>
  <si>
    <t>Periodic Charge summary</t>
  </si>
  <si>
    <t>Exit Charge if deducted from payment</t>
  </si>
  <si>
    <t>Exit Charge if deducted from trust fund</t>
  </si>
  <si>
    <t>Updates</t>
  </si>
  <si>
    <t>Change</t>
  </si>
  <si>
    <t>Align styling and add additions for periodic charge calc</t>
  </si>
  <si>
    <t>Discretionary Trust UK IHT calculator</t>
  </si>
  <si>
    <r>
      <t xml:space="preserve"> </t>
    </r>
    <r>
      <rPr>
        <sz val="9"/>
        <color theme="1"/>
        <rFont val="Arial"/>
        <family val="2"/>
      </rPr>
      <t>This tool allows you to illustrate the tax charge that may apply at inception and during the life of your client's discretionary trust</t>
    </r>
  </si>
  <si>
    <t xml:space="preserve">                           Discretionary Trust UK IHT calculator</t>
  </si>
  <si>
    <t xml:space="preserve">                              Discretionary Trust UK IHT calculator</t>
  </si>
  <si>
    <t xml:space="preserve">                                         Discretionary Trust UK IHT calculator</t>
  </si>
  <si>
    <r>
      <rPr>
        <vertAlign val="superscript"/>
        <sz val="10"/>
        <color theme="1"/>
        <rFont val="Arial"/>
        <family val="2"/>
      </rPr>
      <t>1</t>
    </r>
    <r>
      <rPr>
        <sz val="10"/>
        <color theme="1"/>
        <rFont val="Arial"/>
        <family val="2"/>
      </rPr>
      <t xml:space="preserve"> The amount gifted into the discretionary trustis known as a Chargeable Lifetime Transfer or CLT</t>
    </r>
  </si>
  <si>
    <r>
      <rPr>
        <vertAlign val="superscript"/>
        <sz val="10"/>
        <color theme="1"/>
        <rFont val="Arial"/>
        <family val="2"/>
      </rPr>
      <t>2</t>
    </r>
    <r>
      <rPr>
        <sz val="10"/>
        <color theme="1"/>
        <rFont val="Arial"/>
        <family val="2"/>
      </rPr>
      <t xml:space="preserve"> Any previous gifts into other discretionary trusts</t>
    </r>
  </si>
  <si>
    <r>
      <t>Proposed gift into trust (CLT)</t>
    </r>
    <r>
      <rPr>
        <vertAlign val="superscript"/>
        <sz val="10"/>
        <color theme="1"/>
        <rFont val="Arial"/>
        <family val="2"/>
      </rPr>
      <t>1</t>
    </r>
  </si>
  <si>
    <r>
      <t>Value of the trust fund</t>
    </r>
    <r>
      <rPr>
        <vertAlign val="superscript"/>
        <sz val="10"/>
        <color theme="1"/>
        <rFont val="Arial"/>
        <family val="2"/>
      </rPr>
      <t>1</t>
    </r>
  </si>
  <si>
    <r>
      <rPr>
        <vertAlign val="superscript"/>
        <sz val="10"/>
        <color theme="1"/>
        <rFont val="Arial"/>
        <family val="2"/>
      </rPr>
      <t>1</t>
    </r>
    <r>
      <rPr>
        <sz val="10"/>
        <color theme="1"/>
        <rFont val="Arial"/>
        <family val="2"/>
      </rPr>
      <t xml:space="preserve"> Value of the discretionary trust the day before the 10th anniversary</t>
    </r>
  </si>
  <si>
    <t>Value of Notional transfer</t>
  </si>
  <si>
    <t>Available nil rate band for periodic charge</t>
  </si>
  <si>
    <t>Actual rate</t>
  </si>
  <si>
    <t>Notional IHT (20% of aggregate chargeable transfer)</t>
  </si>
  <si>
    <r>
      <t>Actual rate at previous periodic charge</t>
    </r>
    <r>
      <rPr>
        <vertAlign val="superscript"/>
        <sz val="10"/>
        <color theme="1"/>
        <rFont val="Arial"/>
        <family val="2"/>
      </rPr>
      <t>2</t>
    </r>
  </si>
  <si>
    <r>
      <rPr>
        <vertAlign val="superscript"/>
        <sz val="10"/>
        <color theme="1"/>
        <rFont val="Arial"/>
        <family val="2"/>
      </rPr>
      <t>1</t>
    </r>
    <r>
      <rPr>
        <sz val="10"/>
        <color theme="1"/>
        <rFont val="Arial"/>
        <family val="2"/>
      </rPr>
      <t xml:space="preserve"> This is the payment amount to a beneficiary</t>
    </r>
  </si>
  <si>
    <t>Available nil rate band for exit charge</t>
  </si>
  <si>
    <t>Discretionary trust inheritance tax summary</t>
  </si>
  <si>
    <t>Entry Charge if trustees pay</t>
  </si>
  <si>
    <t>Entry Charge if settlor pays</t>
  </si>
  <si>
    <t>Value of trust fund</t>
  </si>
  <si>
    <t xml:space="preserve">This tool allows you to calculate UK IHT charges applicable to a discretionary trust.  Before using this tool you need to obtain information of your clients holdings along with the gifting history of the setltor(s) and any exits or additional investments into the trust. 
This tool doesn't take into account any reliefs that may be available for property that hasn't been within the trust for the full 10 years leading up to the periodic charge. For joint settlor cases previous gifts and available nil rate band needs to be included for both settlors.
You should be satisfied that the information you have entered and the results of any calculation are correct, before acting or refraining from acting in reliance upon the information given. We accept no responsibility for any incorrect tax reporting that may arise as a result of your decision to advise your clients following the use of this tool.
This document is based on Quilter’s interpretation of the law and HM Revenue and Customs practice as at January 2026. We believe this interpretation is correct, but cannot guarantee it. Tax relief and the tax treatment of investment funds may change. 
platform.quilter.com 
Please be aware that calls and electronic communications may be recorded for monitoring, regulatory and training purposes and records are available for at least five years. 
Quilter is the trading name of Quilter Investment Platform Limited which provides an Individual Savings Account (ISA), Junior ISA (JISA) and Collective Investment Account (CIA) and Quilter Life &amp; Pensions Limited which provides a Collective Retirement Account (CRA) and Collective Investment Bond (CIB). 
Quilter Investment Platform Limited and Quilter Life &amp; Pensions Limited are registered in England and Wales under numbers 1680071 and 4163431 respectively. 
Registered Office at Senator House, 85 Queen Victoria Street, London, EC4V 4AB, United Kingdom. Quilter Investment Platform Limited is authorised and regulated by the Financial Conduct Authority.  
Quilter Life &amp; Pensions Limited is authorised by the Prudential Regulation Authority and regulated by the Financial Conduct Authority and the Prudential Regulation Authority. Their Financial Services register numbers are 165359 and 207977 respectively. VAT number 386 1301 59. 
</t>
  </si>
  <si>
    <t>CLT Entry Charge (if paid from trust fund)</t>
  </si>
  <si>
    <t>CLT Entry Charge (if paid by settlor)</t>
  </si>
  <si>
    <r>
      <t>Exemption applied to gift</t>
    </r>
    <r>
      <rPr>
        <vertAlign val="superscript"/>
        <sz val="10"/>
        <color theme="1"/>
        <rFont val="Arial"/>
        <family val="2"/>
      </rPr>
      <t>3</t>
    </r>
    <r>
      <rPr>
        <sz val="10"/>
        <color theme="1"/>
        <rFont val="Arial"/>
        <family val="2"/>
      </rPr>
      <t xml:space="preserve"> </t>
    </r>
  </si>
  <si>
    <r>
      <rPr>
        <vertAlign val="superscript"/>
        <sz val="10"/>
        <color theme="1"/>
        <rFont val="Arial"/>
        <family val="2"/>
      </rPr>
      <t>3</t>
    </r>
    <r>
      <rPr>
        <sz val="10"/>
        <color theme="1"/>
        <rFont val="Arial"/>
        <family val="2"/>
      </rPr>
      <t xml:space="preserve"> Value of exemptions that apply to the gift e.g. Annual exemption / normal expenditure / business relief</t>
    </r>
  </si>
  <si>
    <r>
      <rPr>
        <vertAlign val="superscript"/>
        <sz val="10"/>
        <color theme="1"/>
        <rFont val="Arial"/>
        <family val="2"/>
      </rPr>
      <t xml:space="preserve">2 </t>
    </r>
    <r>
      <rPr>
        <sz val="10"/>
        <color theme="1"/>
        <rFont val="Arial"/>
        <family val="2"/>
      </rPr>
      <t xml:space="preserve">Trusts are related if the settlor is the same and they were declared on the same day. Where this applies enter the value of the related trust(s) immediately after they commenced into this box.
</t>
    </r>
    <r>
      <rPr>
        <sz val="8"/>
        <color theme="1"/>
        <rFont val="Arial"/>
        <family val="2"/>
      </rPr>
      <t xml:space="preserve">
</t>
    </r>
    <r>
      <rPr>
        <sz val="10"/>
        <color theme="1"/>
        <rFont val="Arial"/>
        <family val="2"/>
      </rPr>
      <t>A trust may also be related where an addition has been made on the same day to two or more trusts. Where this applies, enter the value of the related trust(s) immediately after they commenced excluding the addition as this is entered below.</t>
    </r>
  </si>
  <si>
    <r>
      <rPr>
        <vertAlign val="superscript"/>
        <sz val="10"/>
        <color theme="1"/>
        <rFont val="Arial"/>
        <family val="2"/>
      </rPr>
      <t>3</t>
    </r>
    <r>
      <rPr>
        <sz val="10"/>
        <color theme="1"/>
        <rFont val="Arial"/>
        <family val="2"/>
      </rPr>
      <t xml:space="preserve"> The value that has been added to another relevant property trust created by the same settlor on the same day as an addition made to this settlement. Do not include gifts to this trust or amounts already reported under the related settlements section.</t>
    </r>
  </si>
  <si>
    <r>
      <rPr>
        <vertAlign val="superscript"/>
        <sz val="10"/>
        <color theme="1"/>
        <rFont val="Arial"/>
        <family val="2"/>
      </rPr>
      <t>1</t>
    </r>
    <r>
      <rPr>
        <sz val="10"/>
        <color theme="1"/>
        <rFont val="Arial"/>
        <family val="2"/>
      </rPr>
      <t xml:space="preserve"> Trusts are related if the settlor is the same and they were declared on the same day. Where this applies enter the value of the related trust(s) immediately after they commenced into this box.
A trust may also be related where an addition has been made on the same day to two or more trusts. Where this applies, enter the value of the related trust(s) immediately after they commenced excluding the addition as this is entered below.</t>
    </r>
  </si>
  <si>
    <r>
      <rPr>
        <vertAlign val="superscript"/>
        <sz val="10"/>
        <color theme="1"/>
        <rFont val="Arial"/>
        <family val="2"/>
      </rPr>
      <t>2</t>
    </r>
    <r>
      <rPr>
        <sz val="10"/>
        <color theme="1"/>
        <rFont val="Arial"/>
        <family val="2"/>
      </rPr>
      <t xml:space="preserve"> The value that has been added to another relevant property trust created by the same settlor on the same day as an addition made to this settlement. Do not include gifts to this trust or amounts already reported under the related settlements section.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</si>
</sst>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
    <numFmt numFmtId="165" formatCode="&quot;£&quot;#,##0"/>
  </numFmts>
  <fonts count="14" x14ac:knownFonts="1">
    <font>
      <sz val="11"/>
      <color theme="1"/>
      <name val="Times New Roman"/>
      <family val="2"/>
    </font>
    <font>
      <sz val="11"/>
      <color theme="1"/>
      <name val="Arial"/>
      <family val="2"/>
    </font>
    <font>
      <sz val="10"/>
      <color theme="1"/>
      <name val="Arial"/>
      <family val="2"/>
    </font>
    <font>
      <b/>
      <sz val="11"/>
      <color theme="1"/>
      <name val="Arial"/>
      <family val="2"/>
    </font>
    <font>
      <sz val="8"/>
      <color theme="1"/>
      <name val="Arial"/>
      <family val="2"/>
    </font>
    <font>
      <b/>
      <sz val="10"/>
      <color theme="1"/>
      <name val="Arial"/>
      <family val="2"/>
    </font>
    <font>
      <sz val="12"/>
      <color theme="1"/>
      <name val="Arial"/>
      <family val="2"/>
    </font>
    <font>
      <vertAlign val="superscript"/>
      <sz val="10"/>
      <color theme="1"/>
      <name val="Arial"/>
      <family val="2"/>
    </font>
    <font>
      <sz val="9"/>
      <color theme="1"/>
      <name val="Arial"/>
      <family val="2"/>
    </font>
    <font>
      <sz val="7"/>
      <color theme="1"/>
      <name val="Arial"/>
      <family val="2"/>
    </font>
    <font>
      <b/>
      <sz val="11"/>
      <color theme="1"/>
      <name val="Times New Roman"/>
      <family val="1"/>
    </font>
    <font>
      <sz val="10"/>
      <color theme="0"/>
      <name val="Arial"/>
      <family val="2"/>
    </font>
    <font>
      <sz val="10"/>
      <name val="Arial"/>
      <family val="2"/>
    </font>
    <font>
      <b/>
      <sz val="10"/>
      <color theme="0"/>
      <name val="Arial"/>
      <family val="2"/>
    </font>
  </fonts>
  <fills count="5">
    <fill>
      <patternFill patternType="none"/>
    </fill>
    <fill>
      <patternFill patternType="gray125"/>
    </fill>
    <fill>
      <patternFill patternType="solid">
        <fgColor rgb="FF008000"/>
        <bgColor indexed="64"/>
      </patternFill>
    </fill>
    <fill>
      <patternFill patternType="solid">
        <fgColor theme="0"/>
        <bgColor indexed="64"/>
      </patternFill>
    </fill>
    <fill>
      <patternFill patternType="solid">
        <fgColor theme="0" tint="-4.9989318521683403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ck">
        <color rgb="FF006150"/>
      </left>
      <right/>
      <top style="thick">
        <color rgb="FF006150"/>
      </top>
      <bottom/>
      <diagonal/>
    </border>
    <border>
      <left/>
      <right/>
      <top style="thick">
        <color rgb="FF006150"/>
      </top>
      <bottom/>
      <diagonal/>
    </border>
    <border>
      <left/>
      <right style="thick">
        <color rgb="FF006150"/>
      </right>
      <top style="thick">
        <color rgb="FF006150"/>
      </top>
      <bottom/>
      <diagonal/>
    </border>
    <border>
      <left style="thick">
        <color rgb="FF006150"/>
      </left>
      <right/>
      <top/>
      <bottom/>
      <diagonal/>
    </border>
    <border>
      <left/>
      <right style="thick">
        <color rgb="FF006150"/>
      </right>
      <top/>
      <bottom/>
      <diagonal/>
    </border>
    <border>
      <left style="thick">
        <color rgb="FF006150"/>
      </left>
      <right/>
      <top/>
      <bottom style="thick">
        <color rgb="FF006150"/>
      </bottom>
      <diagonal/>
    </border>
    <border>
      <left/>
      <right/>
      <top/>
      <bottom style="thick">
        <color rgb="FF006150"/>
      </bottom>
      <diagonal/>
    </border>
    <border>
      <left/>
      <right style="thick">
        <color rgb="FF006150"/>
      </right>
      <top/>
      <bottom style="thick">
        <color rgb="FF006150"/>
      </bottom>
      <diagonal/>
    </border>
    <border>
      <left/>
      <right/>
      <top style="thin">
        <color indexed="64"/>
      </top>
      <bottom/>
      <diagonal/>
    </border>
    <border>
      <left/>
      <right/>
      <top style="thin">
        <color indexed="64"/>
      </top>
      <bottom style="double">
        <color indexed="64"/>
      </bottom>
      <diagonal/>
    </border>
    <border>
      <left/>
      <right/>
      <top style="thin">
        <color indexed="64"/>
      </top>
      <bottom style="thin">
        <color indexed="64"/>
      </bottom>
      <diagonal/>
    </border>
    <border>
      <left/>
      <right/>
      <top/>
      <bottom style="double">
        <color indexed="64"/>
      </bottom>
      <diagonal/>
    </border>
  </borders>
  <cellStyleXfs count="1">
    <xf numFmtId="0" fontId="0" fillId="0" borderId="0"/>
  </cellStyleXfs>
  <cellXfs count="65">
    <xf numFmtId="0" fontId="0" fillId="0" borderId="0" xfId="0"/>
    <xf numFmtId="0" fontId="1" fillId="0" borderId="0" xfId="0" applyFont="1"/>
    <xf numFmtId="0" fontId="2" fillId="0" borderId="0" xfId="0" applyFont="1"/>
    <xf numFmtId="164" fontId="2" fillId="0" borderId="0" xfId="0" applyNumberFormat="1" applyFont="1"/>
    <xf numFmtId="0" fontId="2" fillId="0" borderId="2" xfId="0" applyFont="1" applyBorder="1"/>
    <xf numFmtId="0" fontId="2" fillId="0" borderId="3" xfId="0" applyFont="1" applyBorder="1"/>
    <xf numFmtId="0" fontId="2" fillId="0" borderId="4" xfId="0" applyFont="1" applyBorder="1"/>
    <xf numFmtId="0" fontId="2" fillId="0" borderId="5" xfId="0" applyFont="1" applyBorder="1"/>
    <xf numFmtId="0" fontId="2" fillId="0" borderId="6" xfId="0" applyFont="1" applyBorder="1"/>
    <xf numFmtId="0" fontId="2" fillId="0" borderId="0" xfId="0" applyFont="1" applyAlignment="1">
      <alignment horizontal="left"/>
    </xf>
    <xf numFmtId="0" fontId="2" fillId="0" borderId="7" xfId="0" applyFont="1" applyBorder="1"/>
    <xf numFmtId="0" fontId="2" fillId="0" borderId="8" xfId="0" applyFont="1" applyBorder="1"/>
    <xf numFmtId="0" fontId="2" fillId="0" borderId="9" xfId="0" applyFont="1" applyBorder="1"/>
    <xf numFmtId="0" fontId="1" fillId="0" borderId="2" xfId="0" applyFont="1" applyBorder="1"/>
    <xf numFmtId="0" fontId="1" fillId="0" borderId="3" xfId="0" applyFont="1" applyBorder="1"/>
    <xf numFmtId="0" fontId="1" fillId="0" borderId="4" xfId="0" applyFont="1" applyBorder="1"/>
    <xf numFmtId="0" fontId="1" fillId="0" borderId="5" xfId="0" applyFont="1" applyBorder="1"/>
    <xf numFmtId="0" fontId="1" fillId="0" borderId="6" xfId="0" applyFont="1" applyBorder="1"/>
    <xf numFmtId="0" fontId="1" fillId="0" borderId="7" xfId="0" applyFont="1" applyBorder="1"/>
    <xf numFmtId="0" fontId="1" fillId="0" borderId="8" xfId="0" applyFont="1" applyBorder="1"/>
    <xf numFmtId="0" fontId="1" fillId="0" borderId="9" xfId="0" applyFont="1" applyBorder="1"/>
    <xf numFmtId="0" fontId="5" fillId="0" borderId="0" xfId="0" applyFont="1"/>
    <xf numFmtId="9" fontId="2" fillId="0" borderId="0" xfId="0" applyNumberFormat="1" applyFont="1"/>
    <xf numFmtId="10" fontId="2" fillId="0" borderId="0" xfId="0" applyNumberFormat="1" applyFont="1"/>
    <xf numFmtId="165" fontId="2" fillId="0" borderId="1" xfId="0" applyNumberFormat="1" applyFont="1" applyBorder="1"/>
    <xf numFmtId="0" fontId="2" fillId="0" borderId="8" xfId="0" applyFont="1" applyBorder="1" applyAlignment="1">
      <alignment horizontal="left" wrapText="1"/>
    </xf>
    <xf numFmtId="1" fontId="2" fillId="0" borderId="10" xfId="0" applyNumberFormat="1" applyFont="1" applyBorder="1"/>
    <xf numFmtId="165" fontId="2" fillId="0" borderId="0" xfId="0" applyNumberFormat="1" applyFont="1"/>
    <xf numFmtId="0" fontId="3" fillId="0" borderId="5" xfId="0" applyFont="1" applyBorder="1" applyAlignment="1">
      <alignment horizontal="left"/>
    </xf>
    <xf numFmtId="0" fontId="3" fillId="0" borderId="0" xfId="0" applyFont="1"/>
    <xf numFmtId="14" fontId="3" fillId="0" borderId="0" xfId="0" applyNumberFormat="1" applyFont="1" applyAlignment="1">
      <alignment horizontal="left"/>
    </xf>
    <xf numFmtId="0" fontId="3" fillId="0" borderId="5" xfId="0" applyFont="1" applyBorder="1"/>
    <xf numFmtId="17" fontId="0" fillId="0" borderId="0" xfId="0" applyNumberFormat="1"/>
    <xf numFmtId="0" fontId="10" fillId="0" borderId="0" xfId="0" applyFont="1"/>
    <xf numFmtId="0" fontId="11" fillId="2" borderId="0" xfId="0" applyFont="1" applyFill="1"/>
    <xf numFmtId="10" fontId="2" fillId="0" borderId="11" xfId="0" applyNumberFormat="1" applyFont="1" applyBorder="1"/>
    <xf numFmtId="165" fontId="2" fillId="0" borderId="11" xfId="0" applyNumberFormat="1" applyFont="1" applyBorder="1"/>
    <xf numFmtId="165" fontId="12" fillId="3" borderId="11" xfId="0" applyNumberFormat="1" applyFont="1" applyFill="1" applyBorder="1"/>
    <xf numFmtId="165" fontId="2" fillId="3" borderId="11" xfId="0" applyNumberFormat="1" applyFont="1" applyFill="1" applyBorder="1"/>
    <xf numFmtId="165" fontId="2" fillId="0" borderId="13" xfId="0" applyNumberFormat="1" applyFont="1" applyBorder="1"/>
    <xf numFmtId="165" fontId="2" fillId="0" borderId="12" xfId="0" applyNumberFormat="1" applyFont="1" applyBorder="1"/>
    <xf numFmtId="0" fontId="13" fillId="2" borderId="0" xfId="0" applyFont="1" applyFill="1"/>
    <xf numFmtId="1" fontId="2" fillId="0" borderId="0" xfId="0" applyNumberFormat="1" applyFont="1"/>
    <xf numFmtId="164" fontId="2" fillId="0" borderId="11" xfId="0" applyNumberFormat="1" applyFont="1" applyBorder="1"/>
    <xf numFmtId="0" fontId="12" fillId="3" borderId="0" xfId="0" applyFont="1" applyFill="1"/>
    <xf numFmtId="165" fontId="2" fillId="4" borderId="1" xfId="0" applyNumberFormat="1" applyFont="1" applyFill="1" applyBorder="1" applyProtection="1">
      <protection locked="0"/>
    </xf>
    <xf numFmtId="1" fontId="2" fillId="4" borderId="1" xfId="0" applyNumberFormat="1" applyFont="1" applyFill="1" applyBorder="1" applyProtection="1">
      <protection locked="0"/>
    </xf>
    <xf numFmtId="10" fontId="2" fillId="4" borderId="1" xfId="0" applyNumberFormat="1" applyFont="1" applyFill="1" applyBorder="1" applyProtection="1">
      <protection locked="0"/>
    </xf>
    <xf numFmtId="3" fontId="2" fillId="4" borderId="1" xfId="0" applyNumberFormat="1" applyFont="1" applyFill="1" applyBorder="1" applyProtection="1">
      <protection locked="0"/>
    </xf>
    <xf numFmtId="0" fontId="6" fillId="0" borderId="0" xfId="0" applyFont="1" applyAlignment="1">
      <alignment horizontal="left" vertical="top" wrapText="1"/>
    </xf>
    <xf numFmtId="0" fontId="1" fillId="0" borderId="8" xfId="0" applyFont="1" applyBorder="1" applyAlignment="1">
      <alignment horizontal="center"/>
    </xf>
    <xf numFmtId="0" fontId="5" fillId="0" borderId="0" xfId="0" applyFont="1" applyAlignment="1">
      <alignment horizontal="center"/>
    </xf>
    <xf numFmtId="0" fontId="2" fillId="0" borderId="0" xfId="0" applyFont="1" applyAlignment="1">
      <alignment wrapText="1"/>
    </xf>
    <xf numFmtId="0" fontId="2" fillId="0" borderId="0" xfId="0" applyFont="1" applyAlignment="1">
      <alignment horizontal="left" wrapText="1"/>
    </xf>
    <xf numFmtId="0" fontId="1" fillId="0" borderId="8" xfId="0" applyFont="1" applyBorder="1" applyAlignment="1">
      <alignment horizontal="left" wrapText="1"/>
    </xf>
    <xf numFmtId="0" fontId="5" fillId="0" borderId="0" xfId="0" applyFont="1" applyAlignment="1">
      <alignment horizontal="right"/>
    </xf>
    <xf numFmtId="0" fontId="1" fillId="0" borderId="8" xfId="0" applyFont="1" applyBorder="1" applyAlignment="1">
      <alignment horizontal="left"/>
    </xf>
    <xf numFmtId="49" fontId="4" fillId="0" borderId="0" xfId="0" applyNumberFormat="1" applyFont="1" applyAlignment="1">
      <alignment horizontal="left" vertical="top" wrapText="1"/>
    </xf>
    <xf numFmtId="49" fontId="9" fillId="0" borderId="0" xfId="0" applyNumberFormat="1" applyFont="1" applyAlignment="1">
      <alignment horizontal="left" vertical="top" wrapText="1"/>
    </xf>
    <xf numFmtId="49" fontId="9" fillId="0" borderId="6" xfId="0" applyNumberFormat="1" applyFont="1" applyBorder="1" applyAlignment="1">
      <alignment horizontal="left" vertical="top" wrapText="1"/>
    </xf>
    <xf numFmtId="49" fontId="9" fillId="0" borderId="8" xfId="0" applyNumberFormat="1" applyFont="1" applyBorder="1" applyAlignment="1">
      <alignment horizontal="left" vertical="top" wrapText="1"/>
    </xf>
    <xf numFmtId="49" fontId="9" fillId="0" borderId="9" xfId="0" applyNumberFormat="1" applyFont="1" applyBorder="1" applyAlignment="1">
      <alignment horizontal="left" vertical="top" wrapText="1"/>
    </xf>
    <xf numFmtId="0" fontId="3" fillId="0" borderId="0" xfId="0" applyFont="1" applyAlignment="1">
      <alignment horizontal="left"/>
    </xf>
    <xf numFmtId="0" fontId="4" fillId="0" borderId="0" xfId="0" applyFont="1" applyAlignment="1">
      <alignment horizontal="left" vertical="center"/>
    </xf>
    <xf numFmtId="0" fontId="4" fillId="0" borderId="0" xfId="0" applyFont="1" applyAlignment="1">
      <alignment horizontal="left" vertical="center" wrapText="1"/>
    </xf>
  </cellXfs>
  <cellStyles count="1">
    <cellStyle name="Normal" xfId="0" builtinId="0"/>
  </cellStyles>
  <dxfs count="0"/>
  <tableStyles count="0" defaultTableStyle="TableStyleMedium2" defaultPivotStyle="PivotStyleLight16"/>
  <colors>
    <mruColors>
      <color rgb="FF008000"/>
      <color rgb="FF0061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hyperlink" Target="#'Exit pre 10 yr'!D12"/><Relationship Id="rId2" Type="http://schemas.openxmlformats.org/officeDocument/2006/relationships/hyperlink" Target="#'10 yr charge'!D11"/><Relationship Id="rId1" Type="http://schemas.openxmlformats.org/officeDocument/2006/relationships/hyperlink" Target="#'Entry charge'!D11"/><Relationship Id="rId6" Type="http://schemas.openxmlformats.org/officeDocument/2006/relationships/image" Target="../media/image1.png"/><Relationship Id="rId5" Type="http://schemas.openxmlformats.org/officeDocument/2006/relationships/hyperlink" Target="#'Exits post 10 yr'!D12"/><Relationship Id="rId4" Type="http://schemas.openxmlformats.org/officeDocument/2006/relationships/hyperlink" Target="#'Print screen'!A1"/></Relationships>
</file>

<file path=xl/drawings/_rels/drawing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Print screen'!A1"/><Relationship Id="rId1" Type="http://schemas.openxmlformats.org/officeDocument/2006/relationships/hyperlink" Target="#Menu!A1"/></Relationships>
</file>

<file path=xl/drawings/_rels/drawing3.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Print screen'!A1"/><Relationship Id="rId1" Type="http://schemas.openxmlformats.org/officeDocument/2006/relationships/hyperlink" Target="#Menu!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Print screen'!A1"/><Relationship Id="rId1" Type="http://schemas.openxmlformats.org/officeDocument/2006/relationships/hyperlink" Target="#Menu!A1"/></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Menu!A1"/><Relationship Id="rId1" Type="http://schemas.openxmlformats.org/officeDocument/2006/relationships/hyperlink" Target="#'Print screen'!A1"/></Relationships>
</file>

<file path=xl/drawings/_rels/drawing6.xml.rels><?xml version="1.0" encoding="UTF-8" standalone="yes"?>
<Relationships xmlns="http://schemas.openxmlformats.org/package/2006/relationships"><Relationship Id="rId1" Type="http://schemas.openxmlformats.org/officeDocument/2006/relationships/hyperlink" Target="#Menu!A1"/></Relationships>
</file>

<file path=xl/drawings/drawing1.xml><?xml version="1.0" encoding="utf-8"?>
<xdr:wsDr xmlns:xdr="http://schemas.openxmlformats.org/drawingml/2006/spreadsheetDrawing" xmlns:a="http://schemas.openxmlformats.org/drawingml/2006/main">
  <xdr:twoCellAnchor>
    <xdr:from>
      <xdr:col>2</xdr:col>
      <xdr:colOff>36765</xdr:colOff>
      <xdr:row>10</xdr:row>
      <xdr:rowOff>80010</xdr:rowOff>
    </xdr:from>
    <xdr:to>
      <xdr:col>4</xdr:col>
      <xdr:colOff>236790</xdr:colOff>
      <xdr:row>12</xdr:row>
      <xdr:rowOff>156210</xdr:rowOff>
    </xdr:to>
    <xdr:sp macro="[0]!Entry_charge" textlink="">
      <xdr:nvSpPr>
        <xdr:cNvPr id="3" name="Rounded Rectangle 2">
          <a:hlinkClick xmlns:r="http://schemas.openxmlformats.org/officeDocument/2006/relationships" r:id="rId1"/>
          <a:extLst>
            <a:ext uri="{FF2B5EF4-FFF2-40B4-BE49-F238E27FC236}">
              <a16:creationId xmlns:a16="http://schemas.microsoft.com/office/drawing/2014/main" id="{00000000-0008-0000-0000-000003000000}"/>
            </a:ext>
          </a:extLst>
        </xdr:cNvPr>
        <xdr:cNvSpPr/>
      </xdr:nvSpPr>
      <xdr:spPr>
        <a:xfrm>
          <a:off x="1031914" y="1899711"/>
          <a:ext cx="1422637" cy="431611"/>
        </a:xfrm>
        <a:prstGeom prst="roundRect">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en-GB" sz="1100"/>
            <a:t>Select</a:t>
          </a:r>
        </a:p>
      </xdr:txBody>
    </xdr:sp>
    <xdr:clientData/>
  </xdr:twoCellAnchor>
  <xdr:twoCellAnchor>
    <xdr:from>
      <xdr:col>2</xdr:col>
      <xdr:colOff>36255</xdr:colOff>
      <xdr:row>13</xdr:row>
      <xdr:rowOff>65794</xdr:rowOff>
    </xdr:from>
    <xdr:to>
      <xdr:col>4</xdr:col>
      <xdr:colOff>236280</xdr:colOff>
      <xdr:row>15</xdr:row>
      <xdr:rowOff>141994</xdr:rowOff>
    </xdr:to>
    <xdr:sp macro="[0]!Periodic_charge" textlink="">
      <xdr:nvSpPr>
        <xdr:cNvPr id="4" name="Rounded Rectangle 3">
          <a:hlinkClick xmlns:r="http://schemas.openxmlformats.org/officeDocument/2006/relationships" r:id="rId2"/>
          <a:extLst>
            <a:ext uri="{FF2B5EF4-FFF2-40B4-BE49-F238E27FC236}">
              <a16:creationId xmlns:a16="http://schemas.microsoft.com/office/drawing/2014/main" id="{00000000-0008-0000-0000-000004000000}"/>
            </a:ext>
          </a:extLst>
        </xdr:cNvPr>
        <xdr:cNvSpPr/>
      </xdr:nvSpPr>
      <xdr:spPr>
        <a:xfrm>
          <a:off x="1031404" y="2418611"/>
          <a:ext cx="1422637" cy="431611"/>
        </a:xfrm>
        <a:prstGeom prst="roundRect">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en-GB" sz="1100">
              <a:solidFill>
                <a:schemeClr val="dk1"/>
              </a:solidFill>
              <a:effectLst/>
              <a:latin typeface="+mn-lt"/>
              <a:ea typeface="+mn-ea"/>
              <a:cs typeface="+mn-cs"/>
            </a:rPr>
            <a:t>Select</a:t>
          </a:r>
          <a:endParaRPr lang="en-GB" sz="1100"/>
        </a:p>
      </xdr:txBody>
    </xdr:sp>
    <xdr:clientData/>
  </xdr:twoCellAnchor>
  <xdr:twoCellAnchor>
    <xdr:from>
      <xdr:col>2</xdr:col>
      <xdr:colOff>32445</xdr:colOff>
      <xdr:row>16</xdr:row>
      <xdr:rowOff>46232</xdr:rowOff>
    </xdr:from>
    <xdr:to>
      <xdr:col>4</xdr:col>
      <xdr:colOff>232470</xdr:colOff>
      <xdr:row>18</xdr:row>
      <xdr:rowOff>122432</xdr:rowOff>
    </xdr:to>
    <xdr:sp macro="[0]!Exit_charge" textlink="">
      <xdr:nvSpPr>
        <xdr:cNvPr id="5" name="Rounded Rectangle 4">
          <a:hlinkClick xmlns:r="http://schemas.openxmlformats.org/officeDocument/2006/relationships" r:id="rId3"/>
          <a:extLst>
            <a:ext uri="{FF2B5EF4-FFF2-40B4-BE49-F238E27FC236}">
              <a16:creationId xmlns:a16="http://schemas.microsoft.com/office/drawing/2014/main" id="{00000000-0008-0000-0000-000005000000}"/>
            </a:ext>
          </a:extLst>
        </xdr:cNvPr>
        <xdr:cNvSpPr/>
      </xdr:nvSpPr>
      <xdr:spPr>
        <a:xfrm>
          <a:off x="1027594" y="2932165"/>
          <a:ext cx="1422637" cy="431610"/>
        </a:xfrm>
        <a:prstGeom prst="roundRect">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en-GB" sz="1100"/>
            <a:t>Select</a:t>
          </a:r>
        </a:p>
      </xdr:txBody>
    </xdr:sp>
    <xdr:clientData/>
  </xdr:twoCellAnchor>
  <xdr:twoCellAnchor>
    <xdr:from>
      <xdr:col>2</xdr:col>
      <xdr:colOff>28635</xdr:colOff>
      <xdr:row>22</xdr:row>
      <xdr:rowOff>3810</xdr:rowOff>
    </xdr:from>
    <xdr:to>
      <xdr:col>4</xdr:col>
      <xdr:colOff>228660</xdr:colOff>
      <xdr:row>24</xdr:row>
      <xdr:rowOff>80010</xdr:rowOff>
    </xdr:to>
    <xdr:sp macro="[0]!Go_to_print" textlink="">
      <xdr:nvSpPr>
        <xdr:cNvPr id="7" name="Rounded Rectangle 6">
          <a:hlinkClick xmlns:r="http://schemas.openxmlformats.org/officeDocument/2006/relationships" r:id="rId4"/>
          <a:extLst>
            <a:ext uri="{FF2B5EF4-FFF2-40B4-BE49-F238E27FC236}">
              <a16:creationId xmlns:a16="http://schemas.microsoft.com/office/drawing/2014/main" id="{00000000-0008-0000-0000-000007000000}"/>
            </a:ext>
          </a:extLst>
        </xdr:cNvPr>
        <xdr:cNvSpPr/>
      </xdr:nvSpPr>
      <xdr:spPr>
        <a:xfrm>
          <a:off x="1324035" y="4251960"/>
          <a:ext cx="1419225" cy="447675"/>
        </a:xfrm>
        <a:prstGeom prst="roundRect">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en-GB" sz="1100"/>
            <a:t>Select</a:t>
          </a:r>
        </a:p>
      </xdr:txBody>
    </xdr:sp>
    <xdr:clientData/>
  </xdr:twoCellAnchor>
  <xdr:twoCellAnchor>
    <xdr:from>
      <xdr:col>2</xdr:col>
      <xdr:colOff>28122</xdr:colOff>
      <xdr:row>19</xdr:row>
      <xdr:rowOff>22860</xdr:rowOff>
    </xdr:from>
    <xdr:to>
      <xdr:col>4</xdr:col>
      <xdr:colOff>228147</xdr:colOff>
      <xdr:row>21</xdr:row>
      <xdr:rowOff>99060</xdr:rowOff>
    </xdr:to>
    <xdr:sp macro="[0]!Exits_post_10_yr" textlink="">
      <xdr:nvSpPr>
        <xdr:cNvPr id="12" name="Rounded Rectangle 11">
          <a:hlinkClick xmlns:r="http://schemas.openxmlformats.org/officeDocument/2006/relationships" r:id="rId5"/>
          <a:extLst>
            <a:ext uri="{FF2B5EF4-FFF2-40B4-BE49-F238E27FC236}">
              <a16:creationId xmlns:a16="http://schemas.microsoft.com/office/drawing/2014/main" id="{00000000-0008-0000-0000-00000C000000}"/>
            </a:ext>
          </a:extLst>
        </xdr:cNvPr>
        <xdr:cNvSpPr/>
      </xdr:nvSpPr>
      <xdr:spPr>
        <a:xfrm>
          <a:off x="1323522" y="3718560"/>
          <a:ext cx="1419225" cy="447675"/>
        </a:xfrm>
        <a:prstGeom prst="roundRect">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en-GB" sz="1100"/>
            <a:t>Select</a:t>
          </a:r>
        </a:p>
      </xdr:txBody>
    </xdr:sp>
    <xdr:clientData/>
  </xdr:twoCellAnchor>
  <xdr:twoCellAnchor editAs="oneCell">
    <xdr:from>
      <xdr:col>1</xdr:col>
      <xdr:colOff>398060</xdr:colOff>
      <xdr:row>1</xdr:row>
      <xdr:rowOff>78187</xdr:rowOff>
    </xdr:from>
    <xdr:to>
      <xdr:col>4</xdr:col>
      <xdr:colOff>398060</xdr:colOff>
      <xdr:row>6</xdr:row>
      <xdr:rowOff>92406</xdr:rowOff>
    </xdr:to>
    <xdr:pic>
      <xdr:nvPicPr>
        <xdr:cNvPr id="6" name="Picture 5">
          <a:extLst>
            <a:ext uri="{FF2B5EF4-FFF2-40B4-BE49-F238E27FC236}">
              <a16:creationId xmlns:a16="http://schemas.microsoft.com/office/drawing/2014/main" id="{23554906-7E8B-4649-86EA-C063E4362BB2}"/>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675280" y="270109"/>
          <a:ext cx="1940541" cy="93117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1501589</xdr:colOff>
      <xdr:row>18</xdr:row>
      <xdr:rowOff>140161</xdr:rowOff>
    </xdr:from>
    <xdr:to>
      <xdr:col>6</xdr:col>
      <xdr:colOff>916715</xdr:colOff>
      <xdr:row>20</xdr:row>
      <xdr:rowOff>71993</xdr:rowOff>
    </xdr:to>
    <xdr:sp macro="[0]!Back_to_menu_entry" textlink="">
      <xdr:nvSpPr>
        <xdr:cNvPr id="7" name="Rounded Rectangle 6">
          <a:hlinkClick xmlns:r="http://schemas.openxmlformats.org/officeDocument/2006/relationships" r:id="rId1"/>
          <a:extLst>
            <a:ext uri="{FF2B5EF4-FFF2-40B4-BE49-F238E27FC236}">
              <a16:creationId xmlns:a16="http://schemas.microsoft.com/office/drawing/2014/main" id="{00000000-0008-0000-0100-000007000000}"/>
            </a:ext>
          </a:extLst>
        </xdr:cNvPr>
        <xdr:cNvSpPr/>
      </xdr:nvSpPr>
      <xdr:spPr>
        <a:xfrm>
          <a:off x="6480202" y="2917619"/>
          <a:ext cx="1080000" cy="252000"/>
        </a:xfrm>
        <a:prstGeom prst="roundRect">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en-GB" sz="1100"/>
            <a:t>Back to Menu</a:t>
          </a:r>
        </a:p>
      </xdr:txBody>
    </xdr:sp>
    <xdr:clientData/>
  </xdr:twoCellAnchor>
  <xdr:twoCellAnchor>
    <xdr:from>
      <xdr:col>5</xdr:col>
      <xdr:colOff>1508645</xdr:colOff>
      <xdr:row>16</xdr:row>
      <xdr:rowOff>120597</xdr:rowOff>
    </xdr:from>
    <xdr:to>
      <xdr:col>7</xdr:col>
      <xdr:colOff>3287</xdr:colOff>
      <xdr:row>18</xdr:row>
      <xdr:rowOff>52429</xdr:rowOff>
    </xdr:to>
    <xdr:sp macro="[0]!Go_to_print" textlink="">
      <xdr:nvSpPr>
        <xdr:cNvPr id="8" name="Rounded Rectangle 7">
          <a:hlinkClick xmlns:r="http://schemas.openxmlformats.org/officeDocument/2006/relationships" r:id="rId2"/>
          <a:extLst>
            <a:ext uri="{FF2B5EF4-FFF2-40B4-BE49-F238E27FC236}">
              <a16:creationId xmlns:a16="http://schemas.microsoft.com/office/drawing/2014/main" id="{00000000-0008-0000-0100-000008000000}"/>
            </a:ext>
          </a:extLst>
        </xdr:cNvPr>
        <xdr:cNvSpPr/>
      </xdr:nvSpPr>
      <xdr:spPr>
        <a:xfrm>
          <a:off x="6487258" y="2577887"/>
          <a:ext cx="1080000" cy="252000"/>
        </a:xfrm>
        <a:prstGeom prst="roundRect">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en-GB" sz="1100"/>
            <a:t>Print Summary</a:t>
          </a:r>
        </a:p>
      </xdr:txBody>
    </xdr:sp>
    <xdr:clientData/>
  </xdr:twoCellAnchor>
  <xdr:twoCellAnchor editAs="oneCell">
    <xdr:from>
      <xdr:col>1</xdr:col>
      <xdr:colOff>420872</xdr:colOff>
      <xdr:row>1</xdr:row>
      <xdr:rowOff>36918</xdr:rowOff>
    </xdr:from>
    <xdr:to>
      <xdr:col>2</xdr:col>
      <xdr:colOff>1645192</xdr:colOff>
      <xdr:row>6</xdr:row>
      <xdr:rowOff>118969</xdr:rowOff>
    </xdr:to>
    <xdr:pic>
      <xdr:nvPicPr>
        <xdr:cNvPr id="2" name="Picture 1">
          <a:extLst>
            <a:ext uri="{FF2B5EF4-FFF2-40B4-BE49-F238E27FC236}">
              <a16:creationId xmlns:a16="http://schemas.microsoft.com/office/drawing/2014/main" id="{257D3937-C7E3-44CB-A057-306025816DF1}"/>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49767" y="206744"/>
          <a:ext cx="1940541" cy="93117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3006574</xdr:colOff>
      <xdr:row>26</xdr:row>
      <xdr:rowOff>76172</xdr:rowOff>
    </xdr:from>
    <xdr:to>
      <xdr:col>7</xdr:col>
      <xdr:colOff>11991</xdr:colOff>
      <xdr:row>28</xdr:row>
      <xdr:rowOff>10672</xdr:rowOff>
    </xdr:to>
    <xdr:sp macro="[0]!Back_to_menu_10" textlink="">
      <xdr:nvSpPr>
        <xdr:cNvPr id="4" name="Rounded Rectangle 3">
          <a:hlinkClick xmlns:r="http://schemas.openxmlformats.org/officeDocument/2006/relationships" r:id="rId1"/>
          <a:extLst>
            <a:ext uri="{FF2B5EF4-FFF2-40B4-BE49-F238E27FC236}">
              <a16:creationId xmlns:a16="http://schemas.microsoft.com/office/drawing/2014/main" id="{00000000-0008-0000-0200-000004000000}"/>
            </a:ext>
          </a:extLst>
        </xdr:cNvPr>
        <xdr:cNvSpPr/>
      </xdr:nvSpPr>
      <xdr:spPr>
        <a:xfrm>
          <a:off x="6597348" y="3334327"/>
          <a:ext cx="1080000" cy="252000"/>
        </a:xfrm>
        <a:prstGeom prst="roundRect">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en-GB" sz="1100"/>
            <a:t>Back to</a:t>
          </a:r>
          <a:r>
            <a:rPr lang="en-GB" sz="1100" baseline="0"/>
            <a:t> Menu</a:t>
          </a:r>
          <a:endParaRPr lang="en-GB" sz="1100"/>
        </a:p>
      </xdr:txBody>
    </xdr:sp>
    <xdr:clientData/>
  </xdr:twoCellAnchor>
  <xdr:twoCellAnchor>
    <xdr:from>
      <xdr:col>5</xdr:col>
      <xdr:colOff>3007728</xdr:colOff>
      <xdr:row>24</xdr:row>
      <xdr:rowOff>28450</xdr:rowOff>
    </xdr:from>
    <xdr:to>
      <xdr:col>7</xdr:col>
      <xdr:colOff>13145</xdr:colOff>
      <xdr:row>25</xdr:row>
      <xdr:rowOff>121700</xdr:rowOff>
    </xdr:to>
    <xdr:sp macro="[0]!Go_to_print" textlink="">
      <xdr:nvSpPr>
        <xdr:cNvPr id="7" name="Rounded Rectangle 6">
          <a:hlinkClick xmlns:r="http://schemas.openxmlformats.org/officeDocument/2006/relationships" r:id="rId2"/>
          <a:extLst>
            <a:ext uri="{FF2B5EF4-FFF2-40B4-BE49-F238E27FC236}">
              <a16:creationId xmlns:a16="http://schemas.microsoft.com/office/drawing/2014/main" id="{00000000-0008-0000-0200-000007000000}"/>
            </a:ext>
          </a:extLst>
        </xdr:cNvPr>
        <xdr:cNvSpPr/>
      </xdr:nvSpPr>
      <xdr:spPr>
        <a:xfrm>
          <a:off x="6598502" y="2969105"/>
          <a:ext cx="1080000" cy="252000"/>
        </a:xfrm>
        <a:prstGeom prst="roundRect">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en-GB" sz="1100"/>
            <a:t>Print Summary</a:t>
          </a:r>
        </a:p>
      </xdr:txBody>
    </xdr:sp>
    <xdr:clientData/>
  </xdr:twoCellAnchor>
  <xdr:twoCellAnchor editAs="oneCell">
    <xdr:from>
      <xdr:col>1</xdr:col>
      <xdr:colOff>379237</xdr:colOff>
      <xdr:row>1</xdr:row>
      <xdr:rowOff>32457</xdr:rowOff>
    </xdr:from>
    <xdr:to>
      <xdr:col>2</xdr:col>
      <xdr:colOff>1605403</xdr:colOff>
      <xdr:row>7</xdr:row>
      <xdr:rowOff>2315</xdr:rowOff>
    </xdr:to>
    <xdr:pic>
      <xdr:nvPicPr>
        <xdr:cNvPr id="2" name="Picture 1">
          <a:extLst>
            <a:ext uri="{FF2B5EF4-FFF2-40B4-BE49-F238E27FC236}">
              <a16:creationId xmlns:a16="http://schemas.microsoft.com/office/drawing/2014/main" id="{39E360BD-98EC-4466-BCE2-BF53577D2602}"/>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960262" y="413457"/>
          <a:ext cx="1940541" cy="95093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5</xdr:col>
      <xdr:colOff>2923073</xdr:colOff>
      <xdr:row>30</xdr:row>
      <xdr:rowOff>74942</xdr:rowOff>
    </xdr:from>
    <xdr:to>
      <xdr:col>7</xdr:col>
      <xdr:colOff>12019</xdr:colOff>
      <xdr:row>31</xdr:row>
      <xdr:rowOff>161632</xdr:rowOff>
    </xdr:to>
    <xdr:sp macro="[0]!Back_to_menu_exit" textlink="">
      <xdr:nvSpPr>
        <xdr:cNvPr id="5" name="Rounded Rectangle 4">
          <a:hlinkClick xmlns:r="http://schemas.openxmlformats.org/officeDocument/2006/relationships" r:id="rId1"/>
          <a:extLst>
            <a:ext uri="{FF2B5EF4-FFF2-40B4-BE49-F238E27FC236}">
              <a16:creationId xmlns:a16="http://schemas.microsoft.com/office/drawing/2014/main" id="{00000000-0008-0000-0300-000005000000}"/>
            </a:ext>
          </a:extLst>
        </xdr:cNvPr>
        <xdr:cNvSpPr/>
      </xdr:nvSpPr>
      <xdr:spPr>
        <a:xfrm>
          <a:off x="6961358" y="3932173"/>
          <a:ext cx="1080000" cy="252000"/>
        </a:xfrm>
        <a:prstGeom prst="roundRect">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en-GB" sz="1100"/>
            <a:t>Back to Menu</a:t>
          </a:r>
        </a:p>
      </xdr:txBody>
    </xdr:sp>
    <xdr:clientData/>
  </xdr:twoCellAnchor>
  <xdr:twoCellAnchor>
    <xdr:from>
      <xdr:col>5</xdr:col>
      <xdr:colOff>2925828</xdr:colOff>
      <xdr:row>28</xdr:row>
      <xdr:rowOff>74547</xdr:rowOff>
    </xdr:from>
    <xdr:to>
      <xdr:col>7</xdr:col>
      <xdr:colOff>14774</xdr:colOff>
      <xdr:row>29</xdr:row>
      <xdr:rowOff>160273</xdr:rowOff>
    </xdr:to>
    <xdr:sp macro="[0]!Go_to_print" textlink="">
      <xdr:nvSpPr>
        <xdr:cNvPr id="8" name="Rounded Rectangle 7">
          <a:hlinkClick xmlns:r="http://schemas.openxmlformats.org/officeDocument/2006/relationships" r:id="rId2"/>
          <a:extLst>
            <a:ext uri="{FF2B5EF4-FFF2-40B4-BE49-F238E27FC236}">
              <a16:creationId xmlns:a16="http://schemas.microsoft.com/office/drawing/2014/main" id="{00000000-0008-0000-0300-000008000000}"/>
            </a:ext>
          </a:extLst>
        </xdr:cNvPr>
        <xdr:cNvSpPr/>
      </xdr:nvSpPr>
      <xdr:spPr>
        <a:xfrm>
          <a:off x="6964113" y="3601159"/>
          <a:ext cx="1080000" cy="251035"/>
        </a:xfrm>
        <a:prstGeom prst="roundRect">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en-GB" sz="1100"/>
            <a:t>Print Summary</a:t>
          </a:r>
        </a:p>
      </xdr:txBody>
    </xdr:sp>
    <xdr:clientData/>
  </xdr:twoCellAnchor>
  <xdr:twoCellAnchor editAs="oneCell">
    <xdr:from>
      <xdr:col>1</xdr:col>
      <xdr:colOff>408214</xdr:colOff>
      <xdr:row>1</xdr:row>
      <xdr:rowOff>72572</xdr:rowOff>
    </xdr:from>
    <xdr:to>
      <xdr:col>2</xdr:col>
      <xdr:colOff>1632112</xdr:colOff>
      <xdr:row>7</xdr:row>
      <xdr:rowOff>14964</xdr:rowOff>
    </xdr:to>
    <xdr:pic>
      <xdr:nvPicPr>
        <xdr:cNvPr id="2" name="Picture 1">
          <a:extLst>
            <a:ext uri="{FF2B5EF4-FFF2-40B4-BE49-F238E27FC236}">
              <a16:creationId xmlns:a16="http://schemas.microsoft.com/office/drawing/2014/main" id="{198C84B6-A637-45BD-B474-640E89440C25}"/>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71285" y="244929"/>
          <a:ext cx="1940541" cy="93117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5</xdr:col>
      <xdr:colOff>3011238</xdr:colOff>
      <xdr:row>17</xdr:row>
      <xdr:rowOff>155503</xdr:rowOff>
    </xdr:from>
    <xdr:to>
      <xdr:col>7</xdr:col>
      <xdr:colOff>31005</xdr:colOff>
      <xdr:row>19</xdr:row>
      <xdr:rowOff>84621</xdr:rowOff>
    </xdr:to>
    <xdr:sp macro="[0]!Go_to_print" textlink="">
      <xdr:nvSpPr>
        <xdr:cNvPr id="6" name="Rounded Rectangle 5">
          <a:hlinkClick xmlns:r="http://schemas.openxmlformats.org/officeDocument/2006/relationships" r:id="rId1"/>
          <a:extLst>
            <a:ext uri="{FF2B5EF4-FFF2-40B4-BE49-F238E27FC236}">
              <a16:creationId xmlns:a16="http://schemas.microsoft.com/office/drawing/2014/main" id="{00000000-0008-0000-0400-000006000000}"/>
            </a:ext>
          </a:extLst>
        </xdr:cNvPr>
        <xdr:cNvSpPr/>
      </xdr:nvSpPr>
      <xdr:spPr>
        <a:xfrm>
          <a:off x="7701090" y="3101795"/>
          <a:ext cx="1080000" cy="252000"/>
        </a:xfrm>
        <a:prstGeom prst="roundRect">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en-GB" sz="1100"/>
            <a:t>Print Summary</a:t>
          </a:r>
        </a:p>
      </xdr:txBody>
    </xdr:sp>
    <xdr:clientData/>
  </xdr:twoCellAnchor>
  <xdr:twoCellAnchor>
    <xdr:from>
      <xdr:col>5</xdr:col>
      <xdr:colOff>3008463</xdr:colOff>
      <xdr:row>19</xdr:row>
      <xdr:rowOff>155993</xdr:rowOff>
    </xdr:from>
    <xdr:to>
      <xdr:col>7</xdr:col>
      <xdr:colOff>28230</xdr:colOff>
      <xdr:row>21</xdr:row>
      <xdr:rowOff>85112</xdr:rowOff>
    </xdr:to>
    <xdr:sp macro="[0]!Back_to_menu_exit" textlink="">
      <xdr:nvSpPr>
        <xdr:cNvPr id="8" name="Rounded Rectangle 7">
          <a:hlinkClick xmlns:r="http://schemas.openxmlformats.org/officeDocument/2006/relationships" r:id="rId2"/>
          <a:extLst>
            <a:ext uri="{FF2B5EF4-FFF2-40B4-BE49-F238E27FC236}">
              <a16:creationId xmlns:a16="http://schemas.microsoft.com/office/drawing/2014/main" id="{00000000-0008-0000-0400-000008000000}"/>
            </a:ext>
          </a:extLst>
        </xdr:cNvPr>
        <xdr:cNvSpPr/>
      </xdr:nvSpPr>
      <xdr:spPr>
        <a:xfrm>
          <a:off x="7698315" y="3425167"/>
          <a:ext cx="1080000" cy="252000"/>
        </a:xfrm>
        <a:prstGeom prst="roundRect">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en-GB" sz="1100"/>
            <a:t>Back to Menu</a:t>
          </a:r>
        </a:p>
      </xdr:txBody>
    </xdr:sp>
    <xdr:clientData/>
  </xdr:twoCellAnchor>
  <xdr:twoCellAnchor editAs="oneCell">
    <xdr:from>
      <xdr:col>1</xdr:col>
      <xdr:colOff>413179</xdr:colOff>
      <xdr:row>1</xdr:row>
      <xdr:rowOff>27055</xdr:rowOff>
    </xdr:from>
    <xdr:to>
      <xdr:col>2</xdr:col>
      <xdr:colOff>1641346</xdr:colOff>
      <xdr:row>6</xdr:row>
      <xdr:rowOff>149808</xdr:rowOff>
    </xdr:to>
    <xdr:pic>
      <xdr:nvPicPr>
        <xdr:cNvPr id="2" name="Picture 1">
          <a:extLst>
            <a:ext uri="{FF2B5EF4-FFF2-40B4-BE49-F238E27FC236}">
              <a16:creationId xmlns:a16="http://schemas.microsoft.com/office/drawing/2014/main" id="{40BB3A00-54DE-452C-9DD1-A8D03D6E1028}"/>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994204" y="408055"/>
          <a:ext cx="1942542" cy="94190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3</xdr:col>
      <xdr:colOff>57150</xdr:colOff>
      <xdr:row>4</xdr:row>
      <xdr:rowOff>171450</xdr:rowOff>
    </xdr:from>
    <xdr:to>
      <xdr:col>4</xdr:col>
      <xdr:colOff>504825</xdr:colOff>
      <xdr:row>7</xdr:row>
      <xdr:rowOff>47625</xdr:rowOff>
    </xdr:to>
    <xdr:sp macro="[0]!Back_to_menu_exit" textlink="">
      <xdr:nvSpPr>
        <xdr:cNvPr id="4" name="Rounded Rectangle 3">
          <a:hlinkClick xmlns:r="http://schemas.openxmlformats.org/officeDocument/2006/relationships" r:id="rId1"/>
          <a:extLst>
            <a:ext uri="{FF2B5EF4-FFF2-40B4-BE49-F238E27FC236}">
              <a16:creationId xmlns:a16="http://schemas.microsoft.com/office/drawing/2014/main" id="{00000000-0008-0000-0500-000004000000}"/>
            </a:ext>
          </a:extLst>
        </xdr:cNvPr>
        <xdr:cNvSpPr/>
      </xdr:nvSpPr>
      <xdr:spPr>
        <a:xfrm>
          <a:off x="3905250" y="762000"/>
          <a:ext cx="1419225" cy="457200"/>
        </a:xfrm>
        <a:prstGeom prst="roundRect">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en-GB" sz="1100"/>
            <a:t>Back to Menu</a:t>
          </a:r>
        </a:p>
      </xdr:txBody>
    </xdr:sp>
    <xdr:clientData/>
  </xdr:twoCellAnchor>
  <xdr:twoCellAnchor>
    <xdr:from>
      <xdr:col>5</xdr:col>
      <xdr:colOff>62119</xdr:colOff>
      <xdr:row>2</xdr:row>
      <xdr:rowOff>165654</xdr:rowOff>
    </xdr:from>
    <xdr:to>
      <xdr:col>8</xdr:col>
      <xdr:colOff>486603</xdr:colOff>
      <xdr:row>3</xdr:row>
      <xdr:rowOff>14714</xdr:rowOff>
    </xdr:to>
    <xdr:sp macro="" textlink="">
      <xdr:nvSpPr>
        <xdr:cNvPr id="2" name="Rectangle 1">
          <a:extLst>
            <a:ext uri="{FF2B5EF4-FFF2-40B4-BE49-F238E27FC236}">
              <a16:creationId xmlns:a16="http://schemas.microsoft.com/office/drawing/2014/main" id="{00000000-0008-0000-0500-000002000000}"/>
            </a:ext>
          </a:extLst>
        </xdr:cNvPr>
        <xdr:cNvSpPr/>
      </xdr:nvSpPr>
      <xdr:spPr>
        <a:xfrm>
          <a:off x="5487228" y="538371"/>
          <a:ext cx="6822799" cy="45772"/>
        </a:xfrm>
        <a:prstGeom prst="rect">
          <a:avLst/>
        </a:prstGeom>
        <a:gradFill flip="none" rotWithShape="1">
          <a:gsLst>
            <a:gs pos="0">
              <a:srgbClr val="006150"/>
            </a:gs>
            <a:gs pos="86256">
              <a:srgbClr val="76B781"/>
            </a:gs>
            <a:gs pos="93736">
              <a:srgbClr val="B0D2C0"/>
            </a:gs>
            <a:gs pos="71000">
              <a:srgbClr val="008000"/>
            </a:gs>
            <a:gs pos="100000">
              <a:schemeClr val="accent1">
                <a:tint val="23500"/>
                <a:satMod val="160000"/>
              </a:schemeClr>
            </a:gs>
          </a:gsLst>
          <a:path path="circle">
            <a:fillToRect l="100000" t="100000"/>
          </a:path>
          <a:tileRect r="-100000" b="-10000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P28"/>
  <sheetViews>
    <sheetView showGridLines="0" showRowColHeaders="0" tabSelected="1" zoomScaleNormal="100" workbookViewId="0">
      <selection activeCell="L24" sqref="L24"/>
    </sheetView>
  </sheetViews>
  <sheetFormatPr defaultColWidth="0" defaultRowHeight="14.25" zeroHeight="1" x14ac:dyDescent="0.2"/>
  <cols>
    <col min="1" max="1" width="8.7109375" style="1" customWidth="1"/>
    <col min="2" max="2" width="10.7109375" style="1" customWidth="1"/>
    <col min="3" max="15" width="9.140625" style="1" customWidth="1"/>
    <col min="16" max="16" width="8.7109375" style="1" customWidth="1"/>
    <col min="17" max="16384" width="9.140625" style="1" hidden="1"/>
  </cols>
  <sheetData>
    <row r="1" spans="2:15" ht="30" customHeight="1" thickBot="1" x14ac:dyDescent="0.25"/>
    <row r="2" spans="2:15" ht="15" thickTop="1" x14ac:dyDescent="0.2">
      <c r="B2" s="13"/>
      <c r="C2" s="14"/>
      <c r="D2" s="14"/>
      <c r="E2" s="14"/>
      <c r="F2" s="14"/>
      <c r="G2" s="14"/>
      <c r="H2" s="14"/>
      <c r="I2" s="14"/>
      <c r="J2" s="14"/>
      <c r="K2" s="14"/>
      <c r="L2" s="14"/>
      <c r="M2" s="14"/>
      <c r="N2" s="14"/>
      <c r="O2" s="15"/>
    </row>
    <row r="3" spans="2:15" x14ac:dyDescent="0.2">
      <c r="B3" s="16"/>
      <c r="O3" s="17"/>
    </row>
    <row r="4" spans="2:15" x14ac:dyDescent="0.2">
      <c r="B4" s="16"/>
      <c r="O4" s="17"/>
    </row>
    <row r="5" spans="2:15" ht="15" x14ac:dyDescent="0.25">
      <c r="B5" s="16"/>
      <c r="F5" s="29" t="s">
        <v>57</v>
      </c>
      <c r="O5" s="17"/>
    </row>
    <row r="6" spans="2:15" x14ac:dyDescent="0.2">
      <c r="B6" s="16"/>
      <c r="O6" s="17"/>
    </row>
    <row r="7" spans="2:15" x14ac:dyDescent="0.2">
      <c r="B7" s="16"/>
      <c r="O7" s="17"/>
    </row>
    <row r="8" spans="2:15" x14ac:dyDescent="0.2">
      <c r="B8" s="16"/>
      <c r="O8" s="17"/>
    </row>
    <row r="9" spans="2:15" ht="15" customHeight="1" x14ac:dyDescent="0.2">
      <c r="B9" s="16"/>
      <c r="C9" s="49" t="s">
        <v>58</v>
      </c>
      <c r="D9" s="49"/>
      <c r="E9" s="49"/>
      <c r="F9" s="49"/>
      <c r="G9" s="49"/>
      <c r="H9" s="49"/>
      <c r="I9" s="49"/>
      <c r="J9" s="49"/>
      <c r="K9" s="49"/>
      <c r="L9" s="49"/>
      <c r="M9" s="49"/>
      <c r="N9" s="49"/>
      <c r="O9" s="17"/>
    </row>
    <row r="10" spans="2:15" x14ac:dyDescent="0.2">
      <c r="B10" s="16"/>
      <c r="C10" s="49"/>
      <c r="D10" s="49"/>
      <c r="E10" s="49"/>
      <c r="F10" s="49"/>
      <c r="G10" s="49"/>
      <c r="H10" s="49"/>
      <c r="I10" s="49"/>
      <c r="J10" s="49"/>
      <c r="K10" s="49"/>
      <c r="L10" s="49"/>
      <c r="M10" s="49"/>
      <c r="N10" s="49"/>
      <c r="O10" s="17"/>
    </row>
    <row r="11" spans="2:15" x14ac:dyDescent="0.2">
      <c r="B11" s="16"/>
      <c r="O11" s="17"/>
    </row>
    <row r="12" spans="2:15" ht="15" x14ac:dyDescent="0.25">
      <c r="B12" s="16"/>
      <c r="F12" s="29" t="s">
        <v>3</v>
      </c>
      <c r="O12" s="17"/>
    </row>
    <row r="13" spans="2:15" x14ac:dyDescent="0.2">
      <c r="B13" s="16"/>
      <c r="O13" s="17"/>
    </row>
    <row r="14" spans="2:15" x14ac:dyDescent="0.2">
      <c r="B14" s="16"/>
      <c r="O14" s="17"/>
    </row>
    <row r="15" spans="2:15" ht="15" x14ac:dyDescent="0.25">
      <c r="B15" s="16"/>
      <c r="F15" s="29" t="s">
        <v>39</v>
      </c>
      <c r="O15" s="17"/>
    </row>
    <row r="16" spans="2:15" x14ac:dyDescent="0.2">
      <c r="B16" s="16"/>
      <c r="O16" s="17"/>
    </row>
    <row r="17" spans="2:15" x14ac:dyDescent="0.2">
      <c r="B17" s="16"/>
      <c r="O17" s="17"/>
    </row>
    <row r="18" spans="2:15" ht="15" x14ac:dyDescent="0.25">
      <c r="B18" s="16"/>
      <c r="F18" s="29" t="s">
        <v>40</v>
      </c>
      <c r="O18" s="17"/>
    </row>
    <row r="19" spans="2:15" x14ac:dyDescent="0.2">
      <c r="B19" s="16"/>
      <c r="O19" s="17"/>
    </row>
    <row r="20" spans="2:15" x14ac:dyDescent="0.2">
      <c r="B20" s="16"/>
      <c r="O20" s="17"/>
    </row>
    <row r="21" spans="2:15" ht="15" x14ac:dyDescent="0.25">
      <c r="B21" s="16"/>
      <c r="F21" s="29" t="s">
        <v>41</v>
      </c>
      <c r="O21" s="17"/>
    </row>
    <row r="22" spans="2:15" x14ac:dyDescent="0.2">
      <c r="B22" s="16"/>
      <c r="O22" s="17"/>
    </row>
    <row r="23" spans="2:15" x14ac:dyDescent="0.2">
      <c r="B23" s="16"/>
      <c r="O23" s="17"/>
    </row>
    <row r="24" spans="2:15" ht="15" x14ac:dyDescent="0.25">
      <c r="B24" s="16"/>
      <c r="F24" s="29" t="s">
        <v>42</v>
      </c>
      <c r="O24" s="17"/>
    </row>
    <row r="25" spans="2:15" x14ac:dyDescent="0.2">
      <c r="B25" s="16"/>
      <c r="O25" s="17"/>
    </row>
    <row r="26" spans="2:15" x14ac:dyDescent="0.2">
      <c r="B26" s="16"/>
      <c r="O26" s="17"/>
    </row>
    <row r="27" spans="2:15" ht="15.75" customHeight="1" thickBot="1" x14ac:dyDescent="0.25">
      <c r="B27" s="18"/>
      <c r="C27" s="19"/>
      <c r="D27" s="19"/>
      <c r="E27" s="19"/>
      <c r="F27" s="19"/>
      <c r="G27" s="50" t="s">
        <v>36</v>
      </c>
      <c r="H27" s="50"/>
      <c r="I27" s="50"/>
      <c r="J27" s="50"/>
      <c r="K27" s="19"/>
      <c r="L27" s="19"/>
      <c r="M27" s="19"/>
      <c r="N27" s="19"/>
      <c r="O27" s="20"/>
    </row>
    <row r="28" spans="2:15" ht="30" customHeight="1" thickTop="1" x14ac:dyDescent="0.2"/>
  </sheetData>
  <sheetProtection algorithmName="SHA-512" hashValue="VxwEixnpjyCDCg3Fng4x+iVjxqtJG8gEK0rkTOqzWAF8tVMa3gRswmSMRixEuEkTRAXkeE3FZEo8q35Hi7Ls8w==" saltValue="9KY7PkaqYSXh4qM3MUyLZw==" spinCount="100000" sheet="1" objects="1" scenarios="1" selectLockedCells="1" selectUnlockedCells="1"/>
  <mergeCells count="2">
    <mergeCell ref="C9:N10"/>
    <mergeCell ref="G27:J27"/>
  </mergeCells>
  <pageMargins left="0.7" right="0.7" top="0.75" bottom="0.75" header="0.3" footer="0.3"/>
  <pageSetup paperSize="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L31"/>
  <sheetViews>
    <sheetView showGridLines="0" showRowColHeaders="0" zoomScaleNormal="100" workbookViewId="0">
      <selection activeCell="D11" sqref="D11"/>
    </sheetView>
  </sheetViews>
  <sheetFormatPr defaultColWidth="0" defaultRowHeight="12.75" zeroHeight="1" x14ac:dyDescent="0.2"/>
  <cols>
    <col min="1" max="1" width="8.7109375" style="2" customWidth="1"/>
    <col min="2" max="2" width="10.7109375" style="2" customWidth="1"/>
    <col min="3" max="3" width="39.140625" style="2" customWidth="1"/>
    <col min="4" max="4" width="14.5703125" style="2" customWidth="1"/>
    <col min="5" max="5" width="11.140625" style="2" customWidth="1"/>
    <col min="6" max="6" width="25" style="2" customWidth="1"/>
    <col min="7" max="7" width="13.85546875" style="2" customWidth="1"/>
    <col min="8" max="10" width="9.140625" style="2" customWidth="1"/>
    <col min="11" max="11" width="8.7109375" style="2" customWidth="1"/>
    <col min="12" max="12" width="0" style="2" hidden="1" customWidth="1"/>
    <col min="13" max="16384" width="9.140625" style="2" hidden="1"/>
  </cols>
  <sheetData>
    <row r="1" spans="2:10" ht="30" customHeight="1" thickBot="1" x14ac:dyDescent="0.25"/>
    <row r="2" spans="2:10" ht="13.5" thickTop="1" x14ac:dyDescent="0.2">
      <c r="B2" s="4"/>
      <c r="C2" s="5"/>
      <c r="D2" s="5"/>
      <c r="E2" s="5"/>
      <c r="F2" s="5"/>
      <c r="G2" s="5"/>
      <c r="H2" s="5"/>
      <c r="I2" s="5"/>
      <c r="J2" s="6"/>
    </row>
    <row r="3" spans="2:10" x14ac:dyDescent="0.2">
      <c r="B3" s="7"/>
      <c r="J3" s="8"/>
    </row>
    <row r="4" spans="2:10" x14ac:dyDescent="0.2">
      <c r="B4" s="7"/>
      <c r="J4" s="8"/>
    </row>
    <row r="5" spans="2:10" ht="15" customHeight="1" x14ac:dyDescent="0.2">
      <c r="B5" s="7"/>
      <c r="C5" s="51" t="s">
        <v>59</v>
      </c>
      <c r="D5" s="51"/>
      <c r="E5" s="51"/>
      <c r="J5" s="8"/>
    </row>
    <row r="6" spans="2:10" x14ac:dyDescent="0.2">
      <c r="B6" s="7"/>
      <c r="J6" s="8"/>
    </row>
    <row r="7" spans="2:10" x14ac:dyDescent="0.2">
      <c r="B7" s="7"/>
      <c r="J7" s="8"/>
    </row>
    <row r="8" spans="2:10" x14ac:dyDescent="0.2">
      <c r="B8" s="7"/>
      <c r="J8" s="8"/>
    </row>
    <row r="9" spans="2:10" x14ac:dyDescent="0.2">
      <c r="B9" s="7"/>
      <c r="J9" s="8"/>
    </row>
    <row r="10" spans="2:10" x14ac:dyDescent="0.2">
      <c r="B10" s="7"/>
      <c r="J10" s="8"/>
    </row>
    <row r="11" spans="2:10" ht="14.25" x14ac:dyDescent="0.2">
      <c r="B11" s="7"/>
      <c r="C11" s="2" t="s">
        <v>64</v>
      </c>
      <c r="D11" s="45">
        <v>0</v>
      </c>
      <c r="E11" s="3"/>
      <c r="F11" s="2" t="s">
        <v>1</v>
      </c>
      <c r="G11" s="45">
        <v>325000</v>
      </c>
      <c r="J11" s="8"/>
    </row>
    <row r="12" spans="2:10" ht="14.25" x14ac:dyDescent="0.2">
      <c r="B12" s="7"/>
      <c r="C12" s="2" t="s">
        <v>19</v>
      </c>
      <c r="D12" s="45">
        <v>0</v>
      </c>
      <c r="E12" s="3"/>
      <c r="F12" s="2" t="s">
        <v>81</v>
      </c>
      <c r="G12" s="45">
        <v>0</v>
      </c>
      <c r="J12" s="8"/>
    </row>
    <row r="13" spans="2:10" x14ac:dyDescent="0.2">
      <c r="B13" s="7"/>
      <c r="J13" s="8"/>
    </row>
    <row r="14" spans="2:10" x14ac:dyDescent="0.2">
      <c r="B14" s="7"/>
      <c r="J14" s="8"/>
    </row>
    <row r="15" spans="2:10" ht="13.5" thickBot="1" x14ac:dyDescent="0.25">
      <c r="B15" s="7"/>
      <c r="C15" s="41" t="s">
        <v>79</v>
      </c>
      <c r="D15" s="36">
        <f>MAX((Gift_entry+pre_gifts_entry-nrb_entry-exempt)*0.2,0)</f>
        <v>0</v>
      </c>
      <c r="E15" s="3"/>
      <c r="J15" s="8"/>
    </row>
    <row r="16" spans="2:10" ht="14.25" thickTop="1" thickBot="1" x14ac:dyDescent="0.25">
      <c r="B16" s="7"/>
      <c r="C16" s="41" t="s">
        <v>80</v>
      </c>
      <c r="D16" s="39">
        <f>MAX((Gift_entry+pre_gifts_entry-nrb_entry-exempt)*0.25,0)</f>
        <v>0</v>
      </c>
      <c r="J16" s="8"/>
    </row>
    <row r="17" spans="2:10" ht="13.5" thickTop="1" x14ac:dyDescent="0.2">
      <c r="B17" s="7"/>
      <c r="J17" s="8"/>
    </row>
    <row r="18" spans="2:10" x14ac:dyDescent="0.2">
      <c r="B18" s="7"/>
      <c r="J18" s="8"/>
    </row>
    <row r="19" spans="2:10" x14ac:dyDescent="0.2">
      <c r="B19" s="7"/>
      <c r="J19" s="8"/>
    </row>
    <row r="20" spans="2:10" x14ac:dyDescent="0.2">
      <c r="B20" s="7"/>
      <c r="J20" s="8"/>
    </row>
    <row r="21" spans="2:10" x14ac:dyDescent="0.2">
      <c r="B21" s="7"/>
      <c r="J21" s="8"/>
    </row>
    <row r="22" spans="2:10" x14ac:dyDescent="0.2">
      <c r="B22" s="7"/>
      <c r="J22" s="8"/>
    </row>
    <row r="23" spans="2:10" x14ac:dyDescent="0.2">
      <c r="B23" s="7"/>
      <c r="J23" s="8"/>
    </row>
    <row r="24" spans="2:10" x14ac:dyDescent="0.2">
      <c r="B24" s="7"/>
      <c r="J24" s="8"/>
    </row>
    <row r="25" spans="2:10" ht="14.25" x14ac:dyDescent="0.2">
      <c r="B25" s="7"/>
      <c r="C25" s="9" t="s">
        <v>62</v>
      </c>
      <c r="J25" s="8"/>
    </row>
    <row r="26" spans="2:10" ht="14.25" x14ac:dyDescent="0.2">
      <c r="B26" s="7"/>
      <c r="C26" s="9" t="s">
        <v>63</v>
      </c>
      <c r="J26" s="8"/>
    </row>
    <row r="27" spans="2:10" ht="14.25" x14ac:dyDescent="0.2">
      <c r="B27" s="7"/>
      <c r="C27" s="2" t="s">
        <v>82</v>
      </c>
      <c r="J27" s="8"/>
    </row>
    <row r="28" spans="2:10" x14ac:dyDescent="0.2">
      <c r="B28" s="7"/>
      <c r="J28" s="8"/>
    </row>
    <row r="29" spans="2:10" x14ac:dyDescent="0.2">
      <c r="B29" s="7"/>
      <c r="J29" s="8"/>
    </row>
    <row r="30" spans="2:10" ht="15.75" customHeight="1" thickBot="1" x14ac:dyDescent="0.25">
      <c r="B30" s="10"/>
      <c r="C30" s="11"/>
      <c r="D30" s="50" t="s">
        <v>36</v>
      </c>
      <c r="E30" s="50"/>
      <c r="F30" s="11"/>
      <c r="G30" s="11"/>
      <c r="H30" s="11"/>
      <c r="I30" s="11"/>
      <c r="J30" s="12"/>
    </row>
    <row r="31" spans="2:10" ht="30" customHeight="1" thickTop="1" x14ac:dyDescent="0.2"/>
  </sheetData>
  <sheetProtection algorithmName="SHA-512" hashValue="i5xjbW+byk2YQElxfsfDIdvgOmmWtMZW3SnexKooGQyaAKdBHnBzNhkWQ2KY1qMjbJskuYcTugR8r6qiVJiTQA==" saltValue="GPEih05RPr3scL7nchhTCQ==" spinCount="100000" sheet="1" objects="1" scenarios="1" selectLockedCells="1"/>
  <mergeCells count="2">
    <mergeCell ref="D30:E30"/>
    <mergeCell ref="C5:E5"/>
  </mergeCells>
  <dataValidations count="1">
    <dataValidation type="decimal" operator="lessThan" allowBlank="1" showInputMessage="1" showErrorMessage="1" error="A maximum of two unused annual exemptions of £3,000 are available" sqref="G12" xr:uid="{00000000-0002-0000-0100-000000000000}">
      <formula1>6000.01</formula1>
    </dataValidation>
  </dataValidations>
  <pageMargins left="0.7" right="0.7" top="0.75" bottom="0.75" header="0.3" footer="0.3"/>
  <pageSetup paperSize="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K61"/>
  <sheetViews>
    <sheetView showGridLines="0" showRowColHeaders="0" zoomScaleNormal="100" workbookViewId="0">
      <selection activeCell="D11" sqref="D11"/>
    </sheetView>
  </sheetViews>
  <sheetFormatPr defaultColWidth="0" defaultRowHeight="12.75" zeroHeight="1" x14ac:dyDescent="0.2"/>
  <cols>
    <col min="1" max="1" width="8.7109375" style="2" customWidth="1"/>
    <col min="2" max="2" width="10.7109375" style="2" customWidth="1"/>
    <col min="3" max="3" width="31" style="2" customWidth="1"/>
    <col min="4" max="4" width="13.7109375" style="2" bestFit="1" customWidth="1"/>
    <col min="5" max="5" width="13.7109375" style="2" customWidth="1"/>
    <col min="6" max="6" width="48.5703125" style="2" bestFit="1" customWidth="1"/>
    <col min="7" max="7" width="12.5703125" style="2" bestFit="1" customWidth="1"/>
    <col min="8" max="10" width="9.140625" style="2" customWidth="1"/>
    <col min="11" max="11" width="8.7109375" style="2" customWidth="1"/>
    <col min="12" max="16384" width="9.140625" style="2" hidden="1"/>
  </cols>
  <sheetData>
    <row r="1" spans="2:10" ht="30" customHeight="1" thickBot="1" x14ac:dyDescent="0.25"/>
    <row r="2" spans="2:10" ht="13.5" thickTop="1" x14ac:dyDescent="0.2">
      <c r="B2" s="4"/>
      <c r="C2" s="5"/>
      <c r="D2" s="5"/>
      <c r="E2" s="5"/>
      <c r="F2" s="5"/>
      <c r="G2" s="5"/>
      <c r="H2" s="5"/>
      <c r="I2" s="5"/>
      <c r="J2" s="6"/>
    </row>
    <row r="3" spans="2:10" x14ac:dyDescent="0.2">
      <c r="B3" s="7"/>
      <c r="J3" s="8"/>
    </row>
    <row r="4" spans="2:10" x14ac:dyDescent="0.2">
      <c r="B4" s="7"/>
      <c r="J4" s="8"/>
    </row>
    <row r="5" spans="2:10" x14ac:dyDescent="0.2">
      <c r="B5" s="7"/>
      <c r="C5" s="55" t="s">
        <v>57</v>
      </c>
      <c r="D5" s="55"/>
      <c r="E5" s="55"/>
      <c r="J5" s="8"/>
    </row>
    <row r="6" spans="2:10" x14ac:dyDescent="0.2">
      <c r="B6" s="7"/>
      <c r="J6" s="8"/>
    </row>
    <row r="7" spans="2:10" x14ac:dyDescent="0.2">
      <c r="B7" s="7"/>
      <c r="J7" s="8"/>
    </row>
    <row r="8" spans="2:10" x14ac:dyDescent="0.2">
      <c r="B8" s="7"/>
      <c r="J8" s="8"/>
    </row>
    <row r="9" spans="2:10" x14ac:dyDescent="0.2">
      <c r="B9" s="7"/>
      <c r="J9" s="8"/>
    </row>
    <row r="10" spans="2:10" x14ac:dyDescent="0.2">
      <c r="B10" s="7"/>
      <c r="J10" s="8"/>
    </row>
    <row r="11" spans="2:10" ht="14.25" x14ac:dyDescent="0.2">
      <c r="B11" s="7"/>
      <c r="C11" s="2" t="s">
        <v>65</v>
      </c>
      <c r="D11" s="45">
        <v>0</v>
      </c>
      <c r="E11" s="3"/>
      <c r="F11" s="2" t="s">
        <v>1</v>
      </c>
      <c r="G11" s="45">
        <v>325000</v>
      </c>
      <c r="J11" s="8"/>
    </row>
    <row r="12" spans="2:10" ht="14.25" x14ac:dyDescent="0.2">
      <c r="B12" s="7"/>
      <c r="C12" s="2" t="s">
        <v>20</v>
      </c>
      <c r="D12" s="45">
        <v>0</v>
      </c>
      <c r="E12" s="3"/>
      <c r="F12" s="2" t="s">
        <v>44</v>
      </c>
      <c r="G12" s="45">
        <v>0</v>
      </c>
      <c r="J12" s="8"/>
    </row>
    <row r="13" spans="2:10" ht="14.25" x14ac:dyDescent="0.2">
      <c r="B13" s="7"/>
      <c r="C13" s="2" t="s">
        <v>21</v>
      </c>
      <c r="D13" s="45">
        <v>0</v>
      </c>
      <c r="E13" s="3"/>
      <c r="F13" s="2" t="s">
        <v>28</v>
      </c>
      <c r="G13" s="45">
        <v>0</v>
      </c>
      <c r="J13" s="8"/>
    </row>
    <row r="14" spans="2:10" x14ac:dyDescent="0.2">
      <c r="B14" s="7"/>
      <c r="J14" s="8"/>
    </row>
    <row r="15" spans="2:10" ht="13.5" thickBot="1" x14ac:dyDescent="0.25">
      <c r="B15" s="7"/>
      <c r="C15" s="41" t="s">
        <v>67</v>
      </c>
      <c r="D15" s="37">
        <f>SUM(D11:D13)</f>
        <v>0</v>
      </c>
      <c r="E15" s="3"/>
      <c r="F15" s="41" t="s">
        <v>68</v>
      </c>
      <c r="G15" s="38">
        <f>MAX(current_NRB_10-previous_transfers_10-distributions,0)</f>
        <v>325000</v>
      </c>
      <c r="J15" s="8"/>
    </row>
    <row r="16" spans="2:10" ht="13.5" thickTop="1" x14ac:dyDescent="0.2">
      <c r="B16" s="7"/>
      <c r="J16" s="8"/>
    </row>
    <row r="17" spans="2:10" ht="13.5" thickBot="1" x14ac:dyDescent="0.25">
      <c r="B17" s="7"/>
      <c r="C17" s="2" t="s">
        <v>0</v>
      </c>
      <c r="D17" s="36">
        <f>MAX(notional-nrb_10,0)</f>
        <v>0</v>
      </c>
      <c r="E17" s="3"/>
      <c r="F17" s="2" t="s">
        <v>70</v>
      </c>
      <c r="G17" s="36">
        <f>difference*20%</f>
        <v>0</v>
      </c>
      <c r="J17" s="8"/>
    </row>
    <row r="18" spans="2:10" ht="13.5" thickTop="1" x14ac:dyDescent="0.2">
      <c r="B18" s="7"/>
      <c r="J18" s="8"/>
    </row>
    <row r="19" spans="2:10" x14ac:dyDescent="0.2">
      <c r="B19" s="7"/>
      <c r="J19" s="8"/>
    </row>
    <row r="20" spans="2:10" ht="13.5" thickBot="1" x14ac:dyDescent="0.25">
      <c r="B20" s="7"/>
      <c r="C20" s="41" t="s">
        <v>2</v>
      </c>
      <c r="D20" s="35">
        <f>IFERROR(MIN(notional_IHT/notional,0.2),0)</f>
        <v>0</v>
      </c>
      <c r="E20" s="23"/>
      <c r="F20" s="41" t="s">
        <v>69</v>
      </c>
      <c r="G20" s="35">
        <f>MIN(eff_rate*(3/10),0.06)</f>
        <v>0</v>
      </c>
      <c r="J20" s="8"/>
    </row>
    <row r="21" spans="2:10" ht="13.5" thickTop="1" x14ac:dyDescent="0.2">
      <c r="B21" s="7"/>
      <c r="J21" s="8"/>
    </row>
    <row r="22" spans="2:10" x14ac:dyDescent="0.2">
      <c r="B22" s="7"/>
      <c r="J22" s="8"/>
    </row>
    <row r="23" spans="2:10" ht="13.5" thickBot="1" x14ac:dyDescent="0.25">
      <c r="B23" s="7"/>
      <c r="C23" s="21" t="s">
        <v>43</v>
      </c>
      <c r="D23" s="36">
        <f>IF(Value_10*act_rate&gt;0,Value_10*act_rate,0)</f>
        <v>0</v>
      </c>
      <c r="E23" s="3" t="s">
        <v>30</v>
      </c>
      <c r="J23" s="8"/>
    </row>
    <row r="24" spans="2:10" ht="13.5" thickTop="1" x14ac:dyDescent="0.2">
      <c r="B24" s="7"/>
      <c r="J24" s="8"/>
    </row>
    <row r="25" spans="2:10" x14ac:dyDescent="0.2">
      <c r="B25" s="7"/>
      <c r="J25" s="8"/>
    </row>
    <row r="26" spans="2:10" x14ac:dyDescent="0.2">
      <c r="B26" s="7"/>
      <c r="J26" s="8"/>
    </row>
    <row r="27" spans="2:10" x14ac:dyDescent="0.2">
      <c r="B27" s="7"/>
      <c r="J27" s="8"/>
    </row>
    <row r="28" spans="2:10" x14ac:dyDescent="0.2">
      <c r="B28" s="7"/>
      <c r="J28" s="8"/>
    </row>
    <row r="29" spans="2:10" x14ac:dyDescent="0.2">
      <c r="B29" s="7"/>
      <c r="J29" s="8"/>
    </row>
    <row r="30" spans="2:10" ht="14.25" x14ac:dyDescent="0.2">
      <c r="B30" s="7"/>
      <c r="C30" s="2" t="s">
        <v>66</v>
      </c>
      <c r="J30" s="8"/>
    </row>
    <row r="31" spans="2:10" ht="69" customHeight="1" x14ac:dyDescent="0.2">
      <c r="B31" s="7"/>
      <c r="C31" s="52" t="s">
        <v>83</v>
      </c>
      <c r="D31" s="52"/>
      <c r="E31" s="52"/>
      <c r="F31" s="52"/>
      <c r="G31" s="52"/>
      <c r="H31" s="52"/>
      <c r="J31" s="8"/>
    </row>
    <row r="32" spans="2:10" ht="27.75" customHeight="1" x14ac:dyDescent="0.2">
      <c r="B32" s="7"/>
      <c r="C32" s="53" t="s">
        <v>84</v>
      </c>
      <c r="D32" s="53"/>
      <c r="E32" s="53"/>
      <c r="F32" s="53"/>
      <c r="G32" s="53"/>
      <c r="H32" s="53"/>
      <c r="J32" s="8"/>
    </row>
    <row r="33" spans="2:10" ht="18.75" customHeight="1" x14ac:dyDescent="0.2">
      <c r="B33" s="7"/>
      <c r="C33" s="2" t="s">
        <v>22</v>
      </c>
      <c r="J33" s="8"/>
    </row>
    <row r="34" spans="2:10" ht="19.5" customHeight="1" x14ac:dyDescent="0.2">
      <c r="B34" s="7"/>
      <c r="C34" s="2" t="s">
        <v>29</v>
      </c>
      <c r="J34" s="8"/>
    </row>
    <row r="35" spans="2:10" x14ac:dyDescent="0.2">
      <c r="B35" s="7"/>
      <c r="J35" s="8"/>
    </row>
    <row r="36" spans="2:10" ht="15" customHeight="1" x14ac:dyDescent="0.2">
      <c r="B36" s="7"/>
      <c r="C36" s="53" t="s">
        <v>49</v>
      </c>
      <c r="D36" s="53"/>
      <c r="E36" s="53"/>
      <c r="F36" s="53"/>
      <c r="G36" s="53"/>
      <c r="H36" s="53"/>
      <c r="J36" s="8"/>
    </row>
    <row r="37" spans="2:10" ht="15.75" customHeight="1" x14ac:dyDescent="0.2">
      <c r="B37" s="7"/>
      <c r="C37" s="53"/>
      <c r="D37" s="53"/>
      <c r="E37" s="53"/>
      <c r="F37" s="53"/>
      <c r="G37" s="53"/>
      <c r="H37" s="53"/>
      <c r="J37" s="8"/>
    </row>
    <row r="38" spans="2:10" ht="15.75" customHeight="1" thickBot="1" x14ac:dyDescent="0.25">
      <c r="B38" s="10"/>
      <c r="C38" s="25"/>
      <c r="D38" s="25"/>
      <c r="E38" s="54" t="s">
        <v>36</v>
      </c>
      <c r="F38" s="54"/>
      <c r="G38" s="25"/>
      <c r="H38" s="25"/>
      <c r="I38" s="11"/>
      <c r="J38" s="12"/>
    </row>
    <row r="39" spans="2:10" ht="30" customHeight="1" thickTop="1" x14ac:dyDescent="0.2"/>
    <row r="40" spans="2:10" x14ac:dyDescent="0.2"/>
    <row r="49" s="2" customFormat="1" hidden="1" x14ac:dyDescent="0.2"/>
    <row r="50" s="2" customFormat="1" hidden="1" x14ac:dyDescent="0.2"/>
    <row r="51" s="2" customFormat="1" hidden="1" x14ac:dyDescent="0.2"/>
    <row r="52" s="2" customFormat="1" hidden="1" x14ac:dyDescent="0.2"/>
    <row r="53" s="2" customFormat="1" hidden="1" x14ac:dyDescent="0.2"/>
    <row r="54" s="2" customFormat="1" x14ac:dyDescent="0.2"/>
    <row r="55" s="2" customFormat="1" x14ac:dyDescent="0.2"/>
    <row r="56" s="2" customFormat="1" hidden="1" x14ac:dyDescent="0.2"/>
    <row r="57" s="2" customFormat="1" hidden="1" x14ac:dyDescent="0.2"/>
    <row r="58" s="2" customFormat="1" hidden="1" x14ac:dyDescent="0.2"/>
    <row r="59" s="2" customFormat="1" hidden="1" x14ac:dyDescent="0.2"/>
    <row r="60" s="2" customFormat="1" hidden="1" x14ac:dyDescent="0.2"/>
    <row r="61" s="2" customFormat="1" hidden="1" x14ac:dyDescent="0.2"/>
  </sheetData>
  <sheetProtection algorithmName="SHA-512" hashValue="Gqrgc4D4AGxXyNM+tNb5jZvQS+uIPPWnzKCz3ScQJJA0O0SHDEG/ErbMMQ5ZFd75niJe1DgXUHOHHaz8hrAOQw==" saltValue="tZCfM4fT/xSdGhS7RonrVA==" spinCount="100000" sheet="1" selectLockedCells="1"/>
  <mergeCells count="5">
    <mergeCell ref="C31:H31"/>
    <mergeCell ref="C36:H37"/>
    <mergeCell ref="E38:F38"/>
    <mergeCell ref="C5:E5"/>
    <mergeCell ref="C32:H32"/>
  </mergeCells>
  <pageMargins left="0.7" right="0.7" top="0.75" bottom="0.75" header="0.3" footer="0.3"/>
  <pageSetup paperSize="9" scale="94"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K41"/>
  <sheetViews>
    <sheetView showGridLines="0" showRowColHeaders="0" zoomScaleNormal="100" workbookViewId="0">
      <selection activeCell="D12" sqref="D12"/>
    </sheetView>
  </sheetViews>
  <sheetFormatPr defaultColWidth="0" defaultRowHeight="12.75" zeroHeight="1" x14ac:dyDescent="0.2"/>
  <cols>
    <col min="1" max="1" width="8.7109375" style="2" customWidth="1"/>
    <col min="2" max="2" width="10.7109375" style="2" customWidth="1"/>
    <col min="3" max="3" width="40.42578125" style="2" bestFit="1" customWidth="1"/>
    <col min="4" max="4" width="16.42578125" style="2" customWidth="1"/>
    <col min="5" max="5" width="11.140625" style="2" customWidth="1"/>
    <col min="6" max="6" width="48.7109375" style="2" bestFit="1" customWidth="1"/>
    <col min="7" max="7" width="15.140625" style="2" customWidth="1"/>
    <col min="8" max="10" width="9.140625" style="2" customWidth="1"/>
    <col min="11" max="11" width="8.7109375" style="2" customWidth="1"/>
    <col min="12" max="16384" width="9.140625" style="2" hidden="1"/>
  </cols>
  <sheetData>
    <row r="1" spans="2:10" ht="30" customHeight="1" thickBot="1" x14ac:dyDescent="0.25"/>
    <row r="2" spans="2:10" ht="13.5" thickTop="1" x14ac:dyDescent="0.2">
      <c r="B2" s="4"/>
      <c r="C2" s="5"/>
      <c r="D2" s="5"/>
      <c r="E2" s="5"/>
      <c r="F2" s="5"/>
      <c r="G2" s="5"/>
      <c r="H2" s="5"/>
      <c r="I2" s="5"/>
      <c r="J2" s="6"/>
    </row>
    <row r="3" spans="2:10" x14ac:dyDescent="0.2">
      <c r="B3" s="7"/>
      <c r="J3" s="8"/>
    </row>
    <row r="4" spans="2:10" x14ac:dyDescent="0.2">
      <c r="B4" s="7"/>
      <c r="J4" s="8"/>
    </row>
    <row r="5" spans="2:10" x14ac:dyDescent="0.2">
      <c r="B5" s="7"/>
      <c r="C5" s="51" t="s">
        <v>60</v>
      </c>
      <c r="D5" s="51"/>
      <c r="E5" s="51"/>
      <c r="J5" s="8"/>
    </row>
    <row r="6" spans="2:10" x14ac:dyDescent="0.2">
      <c r="B6" s="7"/>
      <c r="J6" s="8"/>
    </row>
    <row r="7" spans="2:10" x14ac:dyDescent="0.2">
      <c r="B7" s="7"/>
      <c r="J7" s="8"/>
    </row>
    <row r="8" spans="2:10" x14ac:dyDescent="0.2">
      <c r="B8" s="7"/>
      <c r="J8" s="8"/>
    </row>
    <row r="9" spans="2:10" x14ac:dyDescent="0.2">
      <c r="B9" s="7"/>
      <c r="J9" s="8"/>
    </row>
    <row r="10" spans="2:10" x14ac:dyDescent="0.2">
      <c r="B10" s="7"/>
      <c r="C10" s="21"/>
      <c r="J10" s="8"/>
    </row>
    <row r="11" spans="2:10" x14ac:dyDescent="0.2">
      <c r="B11" s="7"/>
      <c r="J11" s="8"/>
    </row>
    <row r="12" spans="2:10" x14ac:dyDescent="0.2">
      <c r="B12" s="7"/>
      <c r="C12" s="2" t="s">
        <v>16</v>
      </c>
      <c r="D12" s="45">
        <v>0</v>
      </c>
      <c r="E12" s="3"/>
      <c r="F12" s="2" t="s">
        <v>10</v>
      </c>
      <c r="G12" s="45">
        <v>325000</v>
      </c>
      <c r="J12" s="8"/>
    </row>
    <row r="13" spans="2:10" ht="14.25" x14ac:dyDescent="0.2">
      <c r="B13" s="7"/>
      <c r="C13" s="2" t="s">
        <v>23</v>
      </c>
      <c r="D13" s="45">
        <v>0</v>
      </c>
      <c r="E13" s="3"/>
      <c r="F13" s="2" t="s">
        <v>45</v>
      </c>
      <c r="G13" s="45">
        <v>0</v>
      </c>
      <c r="J13" s="8"/>
    </row>
    <row r="14" spans="2:10" x14ac:dyDescent="0.2">
      <c r="B14" s="7"/>
      <c r="C14" s="2" t="s">
        <v>17</v>
      </c>
      <c r="D14" s="45">
        <v>0</v>
      </c>
      <c r="E14" s="3"/>
      <c r="F14" s="2" t="s">
        <v>6</v>
      </c>
      <c r="G14" s="46">
        <v>0</v>
      </c>
      <c r="J14" s="8"/>
    </row>
    <row r="15" spans="2:10" ht="14.25" x14ac:dyDescent="0.2">
      <c r="B15" s="7"/>
      <c r="C15" s="2" t="s">
        <v>24</v>
      </c>
      <c r="D15" s="45">
        <v>0</v>
      </c>
      <c r="E15" s="3"/>
      <c r="G15" s="26"/>
      <c r="J15" s="8"/>
    </row>
    <row r="16" spans="2:10" x14ac:dyDescent="0.2">
      <c r="B16" s="7"/>
      <c r="D16" s="3"/>
      <c r="E16" s="3"/>
      <c r="G16" s="42"/>
      <c r="J16" s="8"/>
    </row>
    <row r="17" spans="2:10" ht="13.5" thickBot="1" x14ac:dyDescent="0.25">
      <c r="B17" s="7"/>
      <c r="C17" s="41" t="s">
        <v>67</v>
      </c>
      <c r="D17" s="36">
        <f>SUM(D12:D15)</f>
        <v>0</v>
      </c>
      <c r="E17" s="3"/>
      <c r="F17" s="41" t="s">
        <v>73</v>
      </c>
      <c r="G17" s="43">
        <f>MAX(NRB_exit-pre_CLT_exit,0)</f>
        <v>325000</v>
      </c>
      <c r="J17" s="8"/>
    </row>
    <row r="18" spans="2:10" ht="13.5" thickTop="1" x14ac:dyDescent="0.2">
      <c r="B18" s="7"/>
      <c r="D18" s="3"/>
      <c r="E18" s="3"/>
      <c r="G18" s="3"/>
      <c r="J18" s="8"/>
    </row>
    <row r="19" spans="2:10" ht="13.5" thickBot="1" x14ac:dyDescent="0.25">
      <c r="B19" s="7"/>
      <c r="C19" s="44" t="s">
        <v>0</v>
      </c>
      <c r="D19" s="36">
        <f>MAX(notional_exit-avail_nrb_exit,0)</f>
        <v>0</v>
      </c>
      <c r="F19" s="2" t="s">
        <v>70</v>
      </c>
      <c r="G19" s="36">
        <f>difference_exit*20%</f>
        <v>0</v>
      </c>
      <c r="J19" s="8"/>
    </row>
    <row r="20" spans="2:10" ht="13.5" thickTop="1" x14ac:dyDescent="0.2">
      <c r="B20" s="7"/>
      <c r="J20" s="8"/>
    </row>
    <row r="21" spans="2:10" x14ac:dyDescent="0.2">
      <c r="B21" s="7"/>
      <c r="J21" s="8"/>
    </row>
    <row r="22" spans="2:10" ht="13.5" thickBot="1" x14ac:dyDescent="0.25">
      <c r="B22" s="7"/>
      <c r="C22" s="34" t="s">
        <v>2</v>
      </c>
      <c r="D22" s="35">
        <f>IFERROR(MIN((G19)/notional_exit,0.2),0)</f>
        <v>0</v>
      </c>
      <c r="E22" s="23"/>
      <c r="F22" s="34" t="s">
        <v>4</v>
      </c>
      <c r="G22" s="35">
        <f>(Eff_exit*30%)</f>
        <v>0</v>
      </c>
      <c r="J22" s="8"/>
    </row>
    <row r="23" spans="2:10" ht="13.5" thickTop="1" x14ac:dyDescent="0.2">
      <c r="B23" s="7"/>
      <c r="J23" s="8"/>
    </row>
    <row r="24" spans="2:10" ht="14.25" x14ac:dyDescent="0.2">
      <c r="B24" s="7"/>
      <c r="C24" s="2" t="s">
        <v>25</v>
      </c>
      <c r="D24" s="45">
        <v>0</v>
      </c>
      <c r="E24" s="3"/>
      <c r="F24" s="2" t="s">
        <v>35</v>
      </c>
      <c r="G24" s="24">
        <f>(distribution_exit_10*act_exit)*(comp_qs/40)</f>
        <v>0</v>
      </c>
      <c r="H24" s="2" t="s">
        <v>30</v>
      </c>
      <c r="J24" s="8"/>
    </row>
    <row r="25" spans="2:10" x14ac:dyDescent="0.2">
      <c r="B25" s="7"/>
      <c r="D25" s="3"/>
      <c r="E25" s="3"/>
      <c r="F25" s="2" t="s">
        <v>34</v>
      </c>
      <c r="G25" s="24">
        <f>distribution_exit_10*(act_exit*100/(100-act_exit*100))*comp_qs/40</f>
        <v>0</v>
      </c>
      <c r="H25" s="2" t="s">
        <v>30</v>
      </c>
      <c r="J25" s="8"/>
    </row>
    <row r="26" spans="2:10" x14ac:dyDescent="0.2">
      <c r="B26" s="7"/>
      <c r="J26" s="8"/>
    </row>
    <row r="27" spans="2:10" x14ac:dyDescent="0.2">
      <c r="B27" s="7"/>
      <c r="J27" s="8"/>
    </row>
    <row r="28" spans="2:10" x14ac:dyDescent="0.2">
      <c r="B28" s="7"/>
      <c r="C28" s="21"/>
      <c r="J28" s="8"/>
    </row>
    <row r="29" spans="2:10" x14ac:dyDescent="0.2">
      <c r="B29" s="7"/>
      <c r="J29" s="8"/>
    </row>
    <row r="30" spans="2:10" x14ac:dyDescent="0.2">
      <c r="B30" s="7"/>
      <c r="J30" s="8"/>
    </row>
    <row r="31" spans="2:10" x14ac:dyDescent="0.2">
      <c r="B31" s="7"/>
      <c r="J31" s="8"/>
    </row>
    <row r="32" spans="2:10" x14ac:dyDescent="0.2">
      <c r="B32" s="7"/>
      <c r="J32" s="8"/>
    </row>
    <row r="33" spans="2:10" ht="70.5" customHeight="1" x14ac:dyDescent="0.2">
      <c r="B33" s="7"/>
      <c r="C33" s="53" t="s">
        <v>85</v>
      </c>
      <c r="D33" s="53"/>
      <c r="E33" s="53"/>
      <c r="F33" s="53"/>
      <c r="G33" s="53"/>
      <c r="H33" s="53"/>
      <c r="J33" s="8"/>
    </row>
    <row r="34" spans="2:10" ht="32.25" customHeight="1" x14ac:dyDescent="0.2">
      <c r="B34" s="7"/>
      <c r="C34" s="53" t="s">
        <v>86</v>
      </c>
      <c r="D34" s="53"/>
      <c r="E34" s="53"/>
      <c r="F34" s="53"/>
      <c r="G34" s="53"/>
      <c r="H34" s="53"/>
      <c r="J34" s="8"/>
    </row>
    <row r="35" spans="2:10" ht="20.25" customHeight="1" x14ac:dyDescent="0.2">
      <c r="B35" s="7"/>
      <c r="C35" s="9" t="s">
        <v>46</v>
      </c>
      <c r="J35" s="8"/>
    </row>
    <row r="36" spans="2:10" ht="20.25" customHeight="1" x14ac:dyDescent="0.2">
      <c r="B36" s="7"/>
      <c r="C36" s="9" t="s">
        <v>31</v>
      </c>
      <c r="J36" s="8"/>
    </row>
    <row r="37" spans="2:10" x14ac:dyDescent="0.2">
      <c r="B37" s="7"/>
      <c r="J37" s="8"/>
    </row>
    <row r="38" spans="2:10" x14ac:dyDescent="0.2">
      <c r="B38" s="7"/>
      <c r="C38" s="53" t="s">
        <v>47</v>
      </c>
      <c r="D38" s="53"/>
      <c r="E38" s="53"/>
      <c r="F38" s="53"/>
      <c r="G38" s="53"/>
      <c r="H38" s="53"/>
      <c r="J38" s="8"/>
    </row>
    <row r="39" spans="2:10" x14ac:dyDescent="0.2">
      <c r="B39" s="7"/>
      <c r="C39" s="53"/>
      <c r="D39" s="53"/>
      <c r="E39" s="53"/>
      <c r="F39" s="53"/>
      <c r="G39" s="53"/>
      <c r="H39" s="53"/>
      <c r="J39" s="8"/>
    </row>
    <row r="40" spans="2:10" ht="15.75" customHeight="1" thickBot="1" x14ac:dyDescent="0.25">
      <c r="B40" s="10"/>
      <c r="C40" s="11"/>
      <c r="D40" s="56" t="s">
        <v>37</v>
      </c>
      <c r="E40" s="56"/>
      <c r="F40" s="56"/>
      <c r="G40" s="11"/>
      <c r="H40" s="11"/>
      <c r="I40" s="11"/>
      <c r="J40" s="12"/>
    </row>
    <row r="41" spans="2:10" ht="30" customHeight="1" thickTop="1" x14ac:dyDescent="0.2"/>
  </sheetData>
  <sheetProtection algorithmName="SHA-512" hashValue="CKXF1GhsoYn80+9OqqiVw6pKZuRU+PXjCNvV9f69V4FwIc/YZQmLu5POUAK4nsFg4umfh/lE5wmzHSMVAC66dQ==" saltValue="oA6f1p627NGjSjdZFiqEtA==" spinCount="100000" sheet="1" objects="1" scenarios="1" selectLockedCells="1"/>
  <mergeCells count="5">
    <mergeCell ref="C33:H33"/>
    <mergeCell ref="C38:H39"/>
    <mergeCell ref="D40:F40"/>
    <mergeCell ref="C5:E5"/>
    <mergeCell ref="C34:H34"/>
  </mergeCells>
  <dataValidations count="1">
    <dataValidation type="whole" allowBlank="1" showInputMessage="1" showErrorMessage="1" errorTitle="Incorrect number of quarters" error="Please enter a whole number between 0 and 40" sqref="G14" xr:uid="{EADD5378-E8B1-4CAC-9082-006272A00638}">
      <formula1>0</formula1>
      <formula2>40</formula2>
    </dataValidation>
  </dataValidations>
  <pageMargins left="0.7" right="0.7" top="0.75" bottom="0.75" header="0.3" footer="0.3"/>
  <pageSetup paperSize="9" scale="8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J31"/>
  <sheetViews>
    <sheetView showGridLines="0" showRowColHeaders="0" zoomScaleNormal="100" workbookViewId="0">
      <selection activeCell="D12" sqref="D12"/>
    </sheetView>
  </sheetViews>
  <sheetFormatPr defaultColWidth="0" defaultRowHeight="12.75" zeroHeight="1" x14ac:dyDescent="0.2"/>
  <cols>
    <col min="1" max="1" width="8.7109375" style="2" customWidth="1"/>
    <col min="2" max="2" width="10.7109375" style="2" customWidth="1"/>
    <col min="3" max="3" width="38.5703125" style="2" bestFit="1" customWidth="1"/>
    <col min="4" max="4" width="13.5703125" style="2" customWidth="1"/>
    <col min="5" max="5" width="9.7109375" style="2" customWidth="1"/>
    <col min="6" max="6" width="47.7109375" style="2" customWidth="1"/>
    <col min="7" max="7" width="13.140625" style="2" customWidth="1"/>
    <col min="8" max="9" width="9.140625" style="2" customWidth="1"/>
    <col min="10" max="10" width="8.7109375" style="2" customWidth="1"/>
    <col min="11" max="16384" width="9.140625" style="2" hidden="1"/>
  </cols>
  <sheetData>
    <row r="1" spans="2:10" ht="30" customHeight="1" thickBot="1" x14ac:dyDescent="0.25"/>
    <row r="2" spans="2:10" ht="13.5" thickTop="1" x14ac:dyDescent="0.2">
      <c r="B2" s="4"/>
      <c r="C2" s="5"/>
      <c r="D2" s="5"/>
      <c r="E2" s="5"/>
      <c r="F2" s="5"/>
      <c r="G2" s="5"/>
      <c r="H2" s="5"/>
      <c r="I2" s="6"/>
      <c r="J2" s="7"/>
    </row>
    <row r="3" spans="2:10" x14ac:dyDescent="0.2">
      <c r="B3" s="7"/>
      <c r="I3" s="8"/>
      <c r="J3" s="7"/>
    </row>
    <row r="4" spans="2:10" x14ac:dyDescent="0.2">
      <c r="B4" s="7"/>
      <c r="I4" s="8"/>
      <c r="J4" s="7"/>
    </row>
    <row r="5" spans="2:10" x14ac:dyDescent="0.2">
      <c r="B5" s="7"/>
      <c r="C5" s="51" t="s">
        <v>61</v>
      </c>
      <c r="D5" s="51"/>
      <c r="E5" s="51"/>
      <c r="I5" s="8"/>
      <c r="J5" s="7"/>
    </row>
    <row r="6" spans="2:10" x14ac:dyDescent="0.2">
      <c r="B6" s="7"/>
      <c r="I6" s="8"/>
      <c r="J6" s="7"/>
    </row>
    <row r="7" spans="2:10" x14ac:dyDescent="0.2">
      <c r="B7" s="7"/>
      <c r="I7" s="8"/>
      <c r="J7" s="7"/>
    </row>
    <row r="8" spans="2:10" x14ac:dyDescent="0.2">
      <c r="B8" s="7"/>
      <c r="I8" s="8"/>
      <c r="J8" s="7"/>
    </row>
    <row r="9" spans="2:10" x14ac:dyDescent="0.2">
      <c r="B9" s="7"/>
      <c r="I9" s="8"/>
      <c r="J9" s="7"/>
    </row>
    <row r="10" spans="2:10" x14ac:dyDescent="0.2">
      <c r="B10" s="7"/>
      <c r="I10" s="8"/>
      <c r="J10" s="7"/>
    </row>
    <row r="11" spans="2:10" x14ac:dyDescent="0.2">
      <c r="B11" s="7"/>
      <c r="I11" s="8"/>
      <c r="J11" s="7"/>
    </row>
    <row r="12" spans="2:10" ht="14.25" x14ac:dyDescent="0.2">
      <c r="B12" s="7"/>
      <c r="C12" s="2" t="s">
        <v>26</v>
      </c>
      <c r="D12" s="45">
        <v>0</v>
      </c>
      <c r="E12" s="3"/>
      <c r="F12" s="2" t="s">
        <v>7</v>
      </c>
      <c r="G12" s="48">
        <v>0</v>
      </c>
      <c r="I12" s="8"/>
      <c r="J12" s="7"/>
    </row>
    <row r="13" spans="2:10" ht="14.25" x14ac:dyDescent="0.2">
      <c r="B13" s="7"/>
      <c r="C13" s="2" t="s">
        <v>71</v>
      </c>
      <c r="D13" s="47">
        <v>0</v>
      </c>
      <c r="E13" s="23"/>
      <c r="F13" s="41" t="s">
        <v>32</v>
      </c>
      <c r="G13" s="40">
        <f>(D12*D13)*(G12/40)</f>
        <v>0</v>
      </c>
      <c r="H13" s="2" t="s">
        <v>30</v>
      </c>
      <c r="I13" s="8"/>
      <c r="J13" s="7"/>
    </row>
    <row r="14" spans="2:10" ht="13.5" thickBot="1" x14ac:dyDescent="0.25">
      <c r="B14" s="7"/>
      <c r="F14" s="41" t="s">
        <v>33</v>
      </c>
      <c r="G14" s="36">
        <f>IFERROR((D12/(1-(G13/D12)))*(G13/D12),0)</f>
        <v>0</v>
      </c>
      <c r="H14" s="2" t="s">
        <v>30</v>
      </c>
      <c r="I14" s="8"/>
      <c r="J14" s="7"/>
    </row>
    <row r="15" spans="2:10" ht="13.5" thickTop="1" x14ac:dyDescent="0.2">
      <c r="B15" s="7"/>
      <c r="I15" s="8"/>
      <c r="J15" s="7"/>
    </row>
    <row r="16" spans="2:10" x14ac:dyDescent="0.2">
      <c r="B16" s="7"/>
      <c r="I16" s="8"/>
      <c r="J16" s="7"/>
    </row>
    <row r="17" spans="2:10" x14ac:dyDescent="0.2">
      <c r="B17" s="7"/>
      <c r="I17" s="8"/>
      <c r="J17" s="7"/>
    </row>
    <row r="18" spans="2:10" x14ac:dyDescent="0.2">
      <c r="B18" s="7"/>
      <c r="C18" s="9"/>
      <c r="I18" s="8"/>
      <c r="J18" s="7"/>
    </row>
    <row r="19" spans="2:10" x14ac:dyDescent="0.2">
      <c r="B19" s="7"/>
      <c r="I19" s="8"/>
      <c r="J19" s="7"/>
    </row>
    <row r="20" spans="2:10" x14ac:dyDescent="0.2">
      <c r="B20" s="7"/>
      <c r="I20" s="8"/>
      <c r="J20" s="7"/>
    </row>
    <row r="21" spans="2:10" x14ac:dyDescent="0.2">
      <c r="B21" s="7"/>
      <c r="I21" s="8"/>
      <c r="J21" s="7"/>
    </row>
    <row r="22" spans="2:10" x14ac:dyDescent="0.2">
      <c r="B22" s="7"/>
      <c r="I22" s="8"/>
      <c r="J22" s="7"/>
    </row>
    <row r="23" spans="2:10" x14ac:dyDescent="0.2">
      <c r="B23" s="7"/>
      <c r="I23" s="8"/>
      <c r="J23" s="7"/>
    </row>
    <row r="24" spans="2:10" ht="14.25" x14ac:dyDescent="0.2">
      <c r="B24" s="7"/>
      <c r="C24" s="9" t="s">
        <v>72</v>
      </c>
      <c r="I24" s="8"/>
      <c r="J24" s="7"/>
    </row>
    <row r="25" spans="2:10" ht="14.25" x14ac:dyDescent="0.2">
      <c r="B25" s="7"/>
      <c r="C25" s="2" t="s">
        <v>48</v>
      </c>
      <c r="D25" s="22"/>
      <c r="E25" s="22"/>
      <c r="I25" s="8"/>
      <c r="J25" s="7"/>
    </row>
    <row r="26" spans="2:10" x14ac:dyDescent="0.2">
      <c r="B26" s="7"/>
      <c r="I26" s="8"/>
      <c r="J26" s="7"/>
    </row>
    <row r="27" spans="2:10" x14ac:dyDescent="0.2">
      <c r="B27" s="7"/>
      <c r="C27" s="53" t="s">
        <v>47</v>
      </c>
      <c r="D27" s="53"/>
      <c r="E27" s="53"/>
      <c r="F27" s="53"/>
      <c r="G27" s="53"/>
      <c r="H27" s="53"/>
      <c r="I27" s="8"/>
      <c r="J27" s="7"/>
    </row>
    <row r="28" spans="2:10" x14ac:dyDescent="0.2">
      <c r="B28" s="7"/>
      <c r="C28" s="53"/>
      <c r="D28" s="53"/>
      <c r="E28" s="53"/>
      <c r="F28" s="53"/>
      <c r="G28" s="53"/>
      <c r="H28" s="53"/>
      <c r="I28" s="8"/>
      <c r="J28" s="7"/>
    </row>
    <row r="29" spans="2:10" ht="15.75" customHeight="1" thickBot="1" x14ac:dyDescent="0.25">
      <c r="B29" s="10"/>
      <c r="C29" s="25"/>
      <c r="D29" s="54" t="s">
        <v>38</v>
      </c>
      <c r="E29" s="54"/>
      <c r="F29" s="54"/>
      <c r="G29" s="25"/>
      <c r="H29" s="25"/>
      <c r="I29" s="12"/>
    </row>
    <row r="30" spans="2:10" ht="23.25" customHeight="1" thickTop="1" x14ac:dyDescent="0.2"/>
    <row r="31" spans="2:10" x14ac:dyDescent="0.2"/>
  </sheetData>
  <sheetProtection algorithmName="SHA-512" hashValue="TvQZlWW1tHygcpEyXWNcwRQTEftGvm3ZvP3Ze5UuJrLEiczSvsJUqwY3ZW2yn3kGPqfiVP6iBwl0GARiEobd7g==" saltValue="KaSvMbvIneUHGOQM+opHEg==" spinCount="100000" sheet="1" objects="1" scenarios="1" selectLockedCells="1"/>
  <mergeCells count="3">
    <mergeCell ref="C27:H28"/>
    <mergeCell ref="D29:F29"/>
    <mergeCell ref="C5:E5"/>
  </mergeCells>
  <dataValidations count="2">
    <dataValidation type="whole" allowBlank="1" showInputMessage="1" showErrorMessage="1" errorTitle="Incorrect number of quarters" error="Please enter a whole number between 0 and 40" sqref="G12" xr:uid="{3E599AC3-6178-4044-B93E-7D452FF5A2AA}">
      <formula1>0</formula1>
      <formula2>40</formula2>
    </dataValidation>
    <dataValidation type="decimal" allowBlank="1" showInputMessage="1" showErrorMessage="1" errorTitle="Incorrect rate" error="Enter a % between 0% and 6%" sqref="D13" xr:uid="{A16DF245-E65E-47DE-BAF5-3E01A10A22BC}">
      <formula1>0</formula1>
      <formula2>0.06</formula2>
    </dataValidation>
  </dataValidations>
  <pageMargins left="0.7" right="0.7" top="0.75" bottom="0.75" header="0.3" footer="0.3"/>
  <pageSetup paperSize="9" scale="88"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J48"/>
  <sheetViews>
    <sheetView showGridLines="0" showRowColHeaders="0" zoomScaleNormal="100" workbookViewId="0"/>
  </sheetViews>
  <sheetFormatPr defaultColWidth="0" defaultRowHeight="14.25" zeroHeight="1" x14ac:dyDescent="0.2"/>
  <cols>
    <col min="1" max="1" width="8.7109375" style="1" customWidth="1"/>
    <col min="2" max="2" width="4.5703125" style="1" customWidth="1"/>
    <col min="3" max="3" width="48.5703125" style="1" bestFit="1" customWidth="1"/>
    <col min="4" max="4" width="14.5703125" style="1" customWidth="1"/>
    <col min="5" max="6" width="9.140625" style="1" customWidth="1"/>
    <col min="7" max="7" width="77.7109375" style="1" customWidth="1"/>
    <col min="8" max="9" width="9.140625" style="1" customWidth="1"/>
    <col min="10" max="10" width="8.7109375" style="1" customWidth="1"/>
    <col min="11" max="16384" width="9.140625" style="1" hidden="1"/>
  </cols>
  <sheetData>
    <row r="1" spans="2:9" ht="30" customHeight="1" thickBot="1" x14ac:dyDescent="0.25"/>
    <row r="2" spans="2:9" ht="15" thickTop="1" x14ac:dyDescent="0.2">
      <c r="B2" s="13"/>
      <c r="C2" s="14"/>
      <c r="D2" s="14"/>
      <c r="E2" s="14"/>
      <c r="F2" s="14"/>
      <c r="G2" s="14"/>
      <c r="H2" s="14"/>
      <c r="I2" s="15"/>
    </row>
    <row r="3" spans="2:9" ht="15.75" customHeight="1" x14ac:dyDescent="0.25">
      <c r="B3" s="28"/>
      <c r="C3" s="62" t="s">
        <v>74</v>
      </c>
      <c r="D3" s="62"/>
      <c r="E3" s="62"/>
      <c r="I3" s="17"/>
    </row>
    <row r="4" spans="2:9" ht="15.75" customHeight="1" x14ac:dyDescent="0.2">
      <c r="B4" s="16"/>
      <c r="F4" s="57" t="s">
        <v>78</v>
      </c>
      <c r="G4" s="58"/>
      <c r="H4" s="58"/>
      <c r="I4" s="59"/>
    </row>
    <row r="5" spans="2:9" ht="15.75" customHeight="1" x14ac:dyDescent="0.25">
      <c r="B5" s="28"/>
      <c r="C5" s="29" t="s">
        <v>27</v>
      </c>
      <c r="F5" s="58"/>
      <c r="G5" s="58"/>
      <c r="H5" s="58"/>
      <c r="I5" s="59"/>
    </row>
    <row r="6" spans="2:9" ht="15" customHeight="1" x14ac:dyDescent="0.25">
      <c r="B6" s="28"/>
      <c r="C6" s="30">
        <f ca="1">TODAY()</f>
        <v>46052</v>
      </c>
      <c r="F6" s="58"/>
      <c r="G6" s="58"/>
      <c r="H6" s="58"/>
      <c r="I6" s="59"/>
    </row>
    <row r="7" spans="2:9" ht="15" x14ac:dyDescent="0.25">
      <c r="B7" s="31"/>
      <c r="F7" s="58"/>
      <c r="G7" s="58"/>
      <c r="H7" s="58"/>
      <c r="I7" s="59"/>
    </row>
    <row r="8" spans="2:9" ht="15" customHeight="1" x14ac:dyDescent="0.2">
      <c r="B8" s="16"/>
      <c r="F8" s="58"/>
      <c r="G8" s="58"/>
      <c r="H8" s="58"/>
      <c r="I8" s="59"/>
    </row>
    <row r="9" spans="2:9" ht="15" customHeight="1" x14ac:dyDescent="0.2">
      <c r="B9" s="7"/>
      <c r="C9" s="2"/>
      <c r="D9" s="2"/>
      <c r="F9" s="58"/>
      <c r="G9" s="58"/>
      <c r="H9" s="58"/>
      <c r="I9" s="59"/>
    </row>
    <row r="10" spans="2:9" ht="15" customHeight="1" x14ac:dyDescent="0.2">
      <c r="B10" s="7"/>
      <c r="C10" s="21" t="s">
        <v>8</v>
      </c>
      <c r="D10" s="2"/>
      <c r="F10" s="58"/>
      <c r="G10" s="58"/>
      <c r="H10" s="58"/>
      <c r="I10" s="59"/>
    </row>
    <row r="11" spans="2:9" ht="15" customHeight="1" x14ac:dyDescent="0.2">
      <c r="B11" s="7"/>
      <c r="C11" s="2"/>
      <c r="D11" s="2"/>
      <c r="F11" s="58"/>
      <c r="G11" s="58"/>
      <c r="H11" s="58"/>
      <c r="I11" s="59"/>
    </row>
    <row r="12" spans="2:9" ht="15" customHeight="1" x14ac:dyDescent="0.2">
      <c r="B12" s="7"/>
      <c r="C12" s="2" t="s">
        <v>9</v>
      </c>
      <c r="D12" s="3">
        <f>Gift_entry</f>
        <v>0</v>
      </c>
      <c r="F12" s="58"/>
      <c r="G12" s="58"/>
      <c r="H12" s="58"/>
      <c r="I12" s="59"/>
    </row>
    <row r="13" spans="2:9" ht="15" customHeight="1" x14ac:dyDescent="0.2">
      <c r="B13" s="7"/>
      <c r="C13" s="2" t="s">
        <v>50</v>
      </c>
      <c r="D13" s="3">
        <f>pre_gifts_entry</f>
        <v>0</v>
      </c>
      <c r="F13" s="58"/>
      <c r="G13" s="58"/>
      <c r="H13" s="58"/>
      <c r="I13" s="59"/>
    </row>
    <row r="14" spans="2:9" ht="15" customHeight="1" x14ac:dyDescent="0.2">
      <c r="B14" s="7"/>
      <c r="C14" s="2" t="s">
        <v>10</v>
      </c>
      <c r="D14" s="3">
        <f>nrb_entry</f>
        <v>325000</v>
      </c>
      <c r="F14" s="58"/>
      <c r="G14" s="58"/>
      <c r="H14" s="58"/>
      <c r="I14" s="59"/>
    </row>
    <row r="15" spans="2:9" ht="15" customHeight="1" x14ac:dyDescent="0.2">
      <c r="B15" s="7"/>
      <c r="C15" s="2" t="s">
        <v>11</v>
      </c>
      <c r="D15" s="3">
        <f>exempt</f>
        <v>0</v>
      </c>
      <c r="F15" s="58"/>
      <c r="G15" s="58"/>
      <c r="H15" s="58"/>
      <c r="I15" s="59"/>
    </row>
    <row r="16" spans="2:9" ht="15" customHeight="1" x14ac:dyDescent="0.2">
      <c r="B16" s="7"/>
      <c r="C16" s="2"/>
      <c r="D16" s="3"/>
      <c r="F16" s="58"/>
      <c r="G16" s="58"/>
      <c r="H16" s="58"/>
      <c r="I16" s="59"/>
    </row>
    <row r="17" spans="2:9" ht="15" customHeight="1" x14ac:dyDescent="0.2">
      <c r="B17" s="7"/>
      <c r="C17" s="2" t="s">
        <v>75</v>
      </c>
      <c r="D17" s="27">
        <f>'Entry charge'!D15</f>
        <v>0</v>
      </c>
      <c r="F17" s="58"/>
      <c r="G17" s="58"/>
      <c r="H17" s="58"/>
      <c r="I17" s="59"/>
    </row>
    <row r="18" spans="2:9" ht="15" customHeight="1" x14ac:dyDescent="0.2">
      <c r="B18" s="7"/>
      <c r="C18" s="2" t="s">
        <v>76</v>
      </c>
      <c r="D18" s="27">
        <f>'Entry charge'!D16</f>
        <v>0</v>
      </c>
      <c r="F18" s="58"/>
      <c r="G18" s="58"/>
      <c r="H18" s="58"/>
      <c r="I18" s="59"/>
    </row>
    <row r="19" spans="2:9" ht="15" customHeight="1" x14ac:dyDescent="0.2">
      <c r="B19" s="7"/>
      <c r="C19" s="2"/>
      <c r="D19" s="2"/>
      <c r="F19" s="58"/>
      <c r="G19" s="58"/>
      <c r="H19" s="58"/>
      <c r="I19" s="59"/>
    </row>
    <row r="20" spans="2:9" ht="14.25" customHeight="1" x14ac:dyDescent="0.2">
      <c r="B20" s="7"/>
      <c r="C20" s="21" t="s">
        <v>51</v>
      </c>
      <c r="D20" s="2"/>
      <c r="F20" s="58"/>
      <c r="G20" s="58"/>
      <c r="H20" s="58"/>
      <c r="I20" s="59"/>
    </row>
    <row r="21" spans="2:9" ht="14.25" customHeight="1" x14ac:dyDescent="0.2">
      <c r="B21" s="7"/>
      <c r="C21" s="2"/>
      <c r="D21" s="2"/>
      <c r="F21" s="58"/>
      <c r="G21" s="58"/>
      <c r="H21" s="58"/>
      <c r="I21" s="59"/>
    </row>
    <row r="22" spans="2:9" ht="14.25" customHeight="1" x14ac:dyDescent="0.2">
      <c r="B22" s="7"/>
      <c r="C22" s="2" t="s">
        <v>77</v>
      </c>
      <c r="D22" s="3">
        <f>Value_10</f>
        <v>0</v>
      </c>
      <c r="F22" s="58"/>
      <c r="G22" s="58"/>
      <c r="H22" s="58"/>
      <c r="I22" s="59"/>
    </row>
    <row r="23" spans="2:9" ht="14.25" customHeight="1" x14ac:dyDescent="0.2">
      <c r="B23" s="7"/>
      <c r="C23" s="2" t="s">
        <v>12</v>
      </c>
      <c r="D23" s="3">
        <f>'10 yr charge'!D12</f>
        <v>0</v>
      </c>
      <c r="F23" s="58"/>
      <c r="G23" s="58"/>
      <c r="H23" s="58"/>
      <c r="I23" s="59"/>
    </row>
    <row r="24" spans="2:9" ht="14.25" customHeight="1" x14ac:dyDescent="0.2">
      <c r="B24" s="7"/>
      <c r="C24" s="2" t="s">
        <v>18</v>
      </c>
      <c r="D24" s="3">
        <f>'10 yr charge'!D13</f>
        <v>0</v>
      </c>
      <c r="F24" s="58"/>
      <c r="G24" s="58"/>
      <c r="H24" s="58"/>
      <c r="I24" s="59"/>
    </row>
    <row r="25" spans="2:9" ht="14.25" customHeight="1" x14ac:dyDescent="0.2">
      <c r="B25" s="7"/>
      <c r="C25" s="2" t="s">
        <v>10</v>
      </c>
      <c r="D25" s="3">
        <f>current_NRB_10</f>
        <v>325000</v>
      </c>
      <c r="F25" s="58"/>
      <c r="G25" s="58"/>
      <c r="H25" s="58"/>
      <c r="I25" s="59"/>
    </row>
    <row r="26" spans="2:9" ht="14.25" customHeight="1" x14ac:dyDescent="0.2">
      <c r="B26" s="7"/>
      <c r="C26" s="2" t="s">
        <v>50</v>
      </c>
      <c r="D26" s="3">
        <f>previous_transfers_10</f>
        <v>0</v>
      </c>
      <c r="F26" s="58"/>
      <c r="G26" s="58"/>
      <c r="H26" s="58"/>
      <c r="I26" s="59"/>
    </row>
    <row r="27" spans="2:9" ht="14.25" customHeight="1" x14ac:dyDescent="0.2">
      <c r="B27" s="7"/>
      <c r="C27" s="2" t="s">
        <v>13</v>
      </c>
      <c r="D27" s="3">
        <f>distributions</f>
        <v>0</v>
      </c>
      <c r="F27" s="58"/>
      <c r="G27" s="58"/>
      <c r="H27" s="58"/>
      <c r="I27" s="59"/>
    </row>
    <row r="28" spans="2:9" ht="14.25" customHeight="1" x14ac:dyDescent="0.2">
      <c r="B28" s="7"/>
      <c r="C28" s="2"/>
      <c r="D28" s="2"/>
      <c r="F28" s="58"/>
      <c r="G28" s="58"/>
      <c r="H28" s="58"/>
      <c r="I28" s="59"/>
    </row>
    <row r="29" spans="2:9" ht="14.25" customHeight="1" x14ac:dyDescent="0.2">
      <c r="B29" s="7"/>
      <c r="C29" s="2" t="s">
        <v>69</v>
      </c>
      <c r="D29" s="23">
        <f>act_rate</f>
        <v>0</v>
      </c>
      <c r="F29" s="58"/>
      <c r="G29" s="58"/>
      <c r="H29" s="58"/>
      <c r="I29" s="59"/>
    </row>
    <row r="30" spans="2:9" ht="14.25" customHeight="1" x14ac:dyDescent="0.2">
      <c r="B30" s="7"/>
      <c r="C30" s="2" t="s">
        <v>14</v>
      </c>
      <c r="D30" s="27">
        <f>ten_yr_tax</f>
        <v>0</v>
      </c>
      <c r="F30" s="58"/>
      <c r="G30" s="58"/>
      <c r="H30" s="58"/>
      <c r="I30" s="59"/>
    </row>
    <row r="31" spans="2:9" ht="14.25" customHeight="1" x14ac:dyDescent="0.2">
      <c r="B31" s="7"/>
      <c r="C31" s="2"/>
      <c r="D31" s="2"/>
      <c r="F31" s="58"/>
      <c r="G31" s="58"/>
      <c r="H31" s="58"/>
      <c r="I31" s="59"/>
    </row>
    <row r="32" spans="2:9" ht="14.25" customHeight="1" x14ac:dyDescent="0.2">
      <c r="B32" s="7"/>
      <c r="C32" s="2"/>
      <c r="D32" s="2"/>
      <c r="F32" s="58"/>
      <c r="G32" s="58"/>
      <c r="H32" s="58"/>
      <c r="I32" s="59"/>
    </row>
    <row r="33" spans="2:9" ht="14.25" customHeight="1" x14ac:dyDescent="0.2">
      <c r="B33" s="7"/>
      <c r="C33" s="21" t="s">
        <v>15</v>
      </c>
      <c r="D33" s="2"/>
      <c r="F33" s="58"/>
      <c r="G33" s="58"/>
      <c r="H33" s="58"/>
      <c r="I33" s="59"/>
    </row>
    <row r="34" spans="2:9" ht="14.25" customHeight="1" x14ac:dyDescent="0.2">
      <c r="B34" s="7"/>
      <c r="C34" s="2"/>
      <c r="D34" s="2"/>
      <c r="F34" s="58"/>
      <c r="G34" s="58"/>
      <c r="H34" s="58"/>
      <c r="I34" s="59"/>
    </row>
    <row r="35" spans="2:9" ht="14.25" customHeight="1" x14ac:dyDescent="0.2">
      <c r="B35" s="7"/>
      <c r="C35" s="2" t="s">
        <v>5</v>
      </c>
      <c r="D35" s="3">
        <f>IF(distribution_exit_10=0,distribution_tenplus,distribution_exit_10)</f>
        <v>0</v>
      </c>
      <c r="F35" s="58"/>
      <c r="G35" s="58"/>
      <c r="H35" s="58"/>
      <c r="I35" s="59"/>
    </row>
    <row r="36" spans="2:9" ht="14.25" customHeight="1" x14ac:dyDescent="0.2">
      <c r="B36" s="7"/>
      <c r="C36" s="2"/>
      <c r="D36" s="3"/>
      <c r="F36" s="58"/>
      <c r="G36" s="58"/>
      <c r="H36" s="58"/>
      <c r="I36" s="59"/>
    </row>
    <row r="37" spans="2:9" ht="14.25" customHeight="1" x14ac:dyDescent="0.2">
      <c r="B37" s="7"/>
      <c r="C37" s="2" t="s">
        <v>4</v>
      </c>
      <c r="D37" s="23">
        <f>IF(distribution_exit_10=0,post_10_act,act_exit)</f>
        <v>0</v>
      </c>
      <c r="F37" s="58"/>
      <c r="G37" s="58"/>
      <c r="H37" s="58"/>
      <c r="I37" s="59"/>
    </row>
    <row r="38" spans="2:9" ht="14.25" customHeight="1" x14ac:dyDescent="0.2">
      <c r="B38" s="7"/>
      <c r="C38" s="2" t="s">
        <v>52</v>
      </c>
      <c r="D38" s="27">
        <f>IF('Exit pre 10 yr'!D24=0,'Exits post 10 yr'!G13,'Exit pre 10 yr'!G24)</f>
        <v>0</v>
      </c>
      <c r="F38" s="58"/>
      <c r="G38" s="58"/>
      <c r="H38" s="58"/>
      <c r="I38" s="59"/>
    </row>
    <row r="39" spans="2:9" ht="14.25" customHeight="1" x14ac:dyDescent="0.2">
      <c r="B39" s="7"/>
      <c r="C39" s="2" t="s">
        <v>53</v>
      </c>
      <c r="D39" s="27">
        <f>IF('Exit pre 10 yr'!D24=0,'Exits post 10 yr'!G14,'Exit pre 10 yr'!G25)</f>
        <v>0</v>
      </c>
      <c r="F39" s="58"/>
      <c r="G39" s="58"/>
      <c r="H39" s="58"/>
      <c r="I39" s="59"/>
    </row>
    <row r="40" spans="2:9" ht="15.75" customHeight="1" thickBot="1" x14ac:dyDescent="0.25">
      <c r="B40" s="10"/>
      <c r="C40" s="11"/>
      <c r="D40" s="11"/>
      <c r="E40" s="19"/>
      <c r="F40" s="60"/>
      <c r="G40" s="60"/>
      <c r="H40" s="60"/>
      <c r="I40" s="61"/>
    </row>
    <row r="41" spans="2:9" ht="30" customHeight="1" thickTop="1" x14ac:dyDescent="0.2"/>
    <row r="42" spans="2:9" hidden="1" x14ac:dyDescent="0.2">
      <c r="C42" s="64"/>
      <c r="D42" s="64"/>
    </row>
    <row r="43" spans="2:9" ht="30.75" hidden="1" customHeight="1" x14ac:dyDescent="0.2">
      <c r="C43" s="64"/>
      <c r="D43" s="64"/>
    </row>
    <row r="44" spans="2:9" ht="30" hidden="1" customHeight="1" x14ac:dyDescent="0.2">
      <c r="C44" s="64"/>
      <c r="D44" s="64"/>
    </row>
    <row r="45" spans="2:9" ht="44.25" hidden="1" customHeight="1" x14ac:dyDescent="0.2">
      <c r="C45" s="64"/>
      <c r="D45" s="64"/>
    </row>
    <row r="46" spans="2:9" ht="45" hidden="1" customHeight="1" x14ac:dyDescent="0.2">
      <c r="C46" s="64"/>
      <c r="D46" s="64"/>
    </row>
    <row r="47" spans="2:9" ht="30" hidden="1" customHeight="1" x14ac:dyDescent="0.2">
      <c r="C47" s="64"/>
      <c r="D47" s="64"/>
    </row>
    <row r="48" spans="2:9" hidden="1" x14ac:dyDescent="0.2">
      <c r="C48" s="63"/>
      <c r="D48" s="63"/>
    </row>
  </sheetData>
  <sheetProtection algorithmName="SHA-512" hashValue="bR0F5yOnQRW8RUVJXrCrGsDRMN5A2kRLvV1RsxgHpSZGfy4FC/odGjBfC7KLcHcHEr0S6M1Pn90lM59PBFibHQ==" saltValue="eOY0AVB4nVKCylSbJLy0zA==" spinCount="100000" sheet="1" selectLockedCells="1" selectUnlockedCells="1"/>
  <mergeCells count="9">
    <mergeCell ref="F4:I40"/>
    <mergeCell ref="C3:E3"/>
    <mergeCell ref="C48:D48"/>
    <mergeCell ref="C46:D46"/>
    <mergeCell ref="C47:D47"/>
    <mergeCell ref="C42:D42"/>
    <mergeCell ref="C43:D43"/>
    <mergeCell ref="C44:D44"/>
    <mergeCell ref="C45:D45"/>
  </mergeCells>
  <pageMargins left="0.70866141732283472" right="0.70866141732283472" top="0.74803149606299213" bottom="0.74803149606299213" header="0.31496062992125984" footer="0.31496062992125984"/>
  <pageSetup paperSize="9" scale="7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E302F-A5F4-40F1-8A9F-9D3A33948044}">
  <dimension ref="A1:B2"/>
  <sheetViews>
    <sheetView workbookViewId="0">
      <selection activeCell="B4" sqref="B4"/>
    </sheetView>
  </sheetViews>
  <sheetFormatPr defaultRowHeight="15" x14ac:dyDescent="0.25"/>
  <cols>
    <col min="1" max="1" width="8" bestFit="1" customWidth="1"/>
    <col min="2" max="2" width="48" bestFit="1" customWidth="1"/>
  </cols>
  <sheetData>
    <row r="1" spans="1:2" x14ac:dyDescent="0.25">
      <c r="A1" s="33" t="s">
        <v>54</v>
      </c>
      <c r="B1" s="33" t="s">
        <v>55</v>
      </c>
    </row>
    <row r="2" spans="1:2" x14ac:dyDescent="0.25">
      <c r="A2" s="32">
        <v>45992</v>
      </c>
      <c r="B2" t="s">
        <v>56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sisl xmlns:xsi="http://www.w3.org/2001/XMLSchema-instance" xmlns:xsd="http://www.w3.org/2001/XMLSchema" xmlns="http://www.boldonjames.com/2008/01/sie/internal/label" sislVersion="0" policy="29493e11-43b2-444c-9949-93e4e79e13ca" origin="userSelected">
  <element uid="id_classification_nonbusiness" value=""/>
</sisl>
</file>

<file path=customXml/itemProps1.xml><?xml version="1.0" encoding="utf-8"?>
<ds:datastoreItem xmlns:ds="http://schemas.openxmlformats.org/officeDocument/2006/customXml" ds:itemID="{856328A4-8CB8-4754-B3C6-63C8D621716D}">
  <ds:schemaRefs>
    <ds:schemaRef ds:uri="http://purl.org/dc/terms/"/>
    <ds:schemaRef ds:uri="http://schemas.microsoft.com/office/2006/documentManagement/types"/>
    <ds:schemaRef ds:uri="http://www.w3.org/XML/1998/namespace"/>
    <ds:schemaRef ds:uri="http://purl.org/dc/dcmitype/"/>
    <ds:schemaRef ds:uri="http://purl.org/dc/elements/1.1/"/>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2.xml><?xml version="1.0" encoding="utf-8"?>
<ds:datastoreItem xmlns:ds="http://schemas.openxmlformats.org/officeDocument/2006/customXml" ds:itemID="{B9DA490C-EBB6-471C-AD1C-4584F194E4EB}">
  <ds:schemaRefs>
    <ds:schemaRef ds:uri="http://schemas.microsoft.com/sharepoint/v3/contenttype/forms"/>
  </ds:schemaRefs>
</ds:datastoreItem>
</file>

<file path=customXml/itemProps3.xml><?xml version="1.0" encoding="utf-8"?>
<ds:datastoreItem xmlns:ds="http://schemas.openxmlformats.org/officeDocument/2006/customXml" ds:itemID="{FB9EFCDB-B291-45F3-8268-732CB6B0CD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4.xml><?xml version="1.0" encoding="utf-8"?>
<ds:datastoreItem xmlns:ds="http://schemas.openxmlformats.org/officeDocument/2006/customXml" ds:itemID="{EBA9AAEA-E92C-4BB1-8C8A-C3361EA56C52}">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29</vt:i4>
      </vt:variant>
    </vt:vector>
  </HeadingPairs>
  <TitlesOfParts>
    <vt:vector size="36" baseType="lpstr">
      <vt:lpstr>Menu</vt:lpstr>
      <vt:lpstr>Entry charge</vt:lpstr>
      <vt:lpstr>10 yr charge</vt:lpstr>
      <vt:lpstr>Exit pre 10 yr</vt:lpstr>
      <vt:lpstr>Exits post 10 yr</vt:lpstr>
      <vt:lpstr>Print screen</vt:lpstr>
      <vt:lpstr>Control sheet</vt:lpstr>
      <vt:lpstr>act_exit</vt:lpstr>
      <vt:lpstr>act_rate</vt:lpstr>
      <vt:lpstr>avail_nrb_exit</vt:lpstr>
      <vt:lpstr>comp_qs</vt:lpstr>
      <vt:lpstr>current_NRB_10</vt:lpstr>
      <vt:lpstr>difference</vt:lpstr>
      <vt:lpstr>difference_exit</vt:lpstr>
      <vt:lpstr>distribution_exit_10</vt:lpstr>
      <vt:lpstr>distribution_tenplus</vt:lpstr>
      <vt:lpstr>distributions</vt:lpstr>
      <vt:lpstr>Eff_exit</vt:lpstr>
      <vt:lpstr>eff_rate</vt:lpstr>
      <vt:lpstr>exempt</vt:lpstr>
      <vt:lpstr>Gift_entry</vt:lpstr>
      <vt:lpstr>notional</vt:lpstr>
      <vt:lpstr>notional_exit</vt:lpstr>
      <vt:lpstr>notional_IHT</vt:lpstr>
      <vt:lpstr>nrb_10</vt:lpstr>
      <vt:lpstr>nrb_entry</vt:lpstr>
      <vt:lpstr>NRB_exit</vt:lpstr>
      <vt:lpstr>post_10_act</vt:lpstr>
      <vt:lpstr>pre_CLT_exit</vt:lpstr>
      <vt:lpstr>pre_gifts_entry</vt:lpstr>
      <vt:lpstr>previous_transfers_10</vt:lpstr>
      <vt:lpstr>'Exit pre 10 yr'!Print_Area</vt:lpstr>
      <vt:lpstr>'Exits post 10 yr'!Print_Area</vt:lpstr>
      <vt:lpstr>'Print screen'!Print_Area</vt:lpstr>
      <vt:lpstr>ten_yr_tax</vt:lpstr>
      <vt:lpstr>Value_10</vt:lpstr>
    </vt:vector>
  </TitlesOfParts>
  <Company>Old Mutual Wealth Management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Moore, Shaun</dc:creator>
  <cp:lastModifiedBy>Moore, Shaun</cp:lastModifiedBy>
  <cp:lastPrinted>2016-05-13T14:06:41Z</cp:lastPrinted>
  <dcterms:created xsi:type="dcterms:W3CDTF">2015-05-15T10:43:36Z</dcterms:created>
  <dcterms:modified xsi:type="dcterms:W3CDTF">2026-01-30T09:15:50Z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1fbc0bbd-c8b9-4ade-b1a5-5ec885389117</vt:lpwstr>
  </property>
  <property fmtid="{D5CDD505-2E9C-101B-9397-08002B2CF9AE}" pid="3" name="bjSaver">
    <vt:lpwstr>4rFabTb/9uU2x7324BdMaCzo80emPV7i</vt:lpwstr>
  </property>
  <property fmtid="{D5CDD505-2E9C-101B-9397-08002B2CF9AE}" pid="4" name="_NewReviewCycle">
    <vt:lpwstr/>
  </property>
  <property fmtid="{D5CDD505-2E9C-101B-9397-08002B2CF9AE}" pid="5" name="bjDocumentSecurityLabel">
    <vt:lpwstr>PUBLIC</vt:lpwstr>
  </property>
  <property fmtid="{D5CDD505-2E9C-101B-9397-08002B2CF9AE}" pid="6" name="bjDocumentLabelXML">
    <vt:lpwstr>&lt;?xml version="1.0" encoding="us-ascii"?&gt;&lt;sisl xmlns:xsi="http://www.w3.org/2001/XMLSchema-instance" xmlns:xsd="http://www.w3.org/2001/XMLSchema" sislVersion="0" policy="29493e11-43b2-444c-9949-93e4e79e13ca" origin="userSelected" xmlns="http://www.boldonj</vt:lpwstr>
  </property>
  <property fmtid="{D5CDD505-2E9C-101B-9397-08002B2CF9AE}" pid="7" name="bjDocumentLabelXML-0">
    <vt:lpwstr>ames.com/2008/01/sie/internal/label"&gt;&lt;element uid="id_classification_nonbusiness" value="" /&gt;&lt;/sisl&gt;</vt:lpwstr>
  </property>
  <property fmtid="{D5CDD505-2E9C-101B-9397-08002B2CF9AE}" pid="8" name="MSIP_Label_6c98d367-e486-496c-b15f-fe4920252c73_Enabled">
    <vt:lpwstr>true</vt:lpwstr>
  </property>
  <property fmtid="{D5CDD505-2E9C-101B-9397-08002B2CF9AE}" pid="9" name="MSIP_Label_6c98d367-e486-496c-b15f-fe4920252c73_SetDate">
    <vt:lpwstr>2021-05-20T13:24:51Z</vt:lpwstr>
  </property>
  <property fmtid="{D5CDD505-2E9C-101B-9397-08002B2CF9AE}" pid="10" name="MSIP_Label_6c98d367-e486-496c-b15f-fe4920252c73_Method">
    <vt:lpwstr>Privileged</vt:lpwstr>
  </property>
  <property fmtid="{D5CDD505-2E9C-101B-9397-08002B2CF9AE}" pid="11" name="MSIP_Label_6c98d367-e486-496c-b15f-fe4920252c73_Name">
    <vt:lpwstr>6c98d367-e486-496c-b15f-fe4920252c73</vt:lpwstr>
  </property>
  <property fmtid="{D5CDD505-2E9C-101B-9397-08002B2CF9AE}" pid="12" name="MSIP_Label_6c98d367-e486-496c-b15f-fe4920252c73_SiteId">
    <vt:lpwstr>0c5bd621-4db2-45d4-92c6-94708f93fa6e</vt:lpwstr>
  </property>
  <property fmtid="{D5CDD505-2E9C-101B-9397-08002B2CF9AE}" pid="13" name="MSIP_Label_6c98d367-e486-496c-b15f-fe4920252c73_ActionId">
    <vt:lpwstr>47a6773f-72f7-48c1-b13b-3395aabfddce</vt:lpwstr>
  </property>
  <property fmtid="{D5CDD505-2E9C-101B-9397-08002B2CF9AE}" pid="14" name="MSIP_Label_6c98d367-e486-496c-b15f-fe4920252c73_ContentBits">
    <vt:lpwstr>0</vt:lpwstr>
  </property>
</Properties>
</file>